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cboldrup001\Downloads\"/>
    </mc:Choice>
  </mc:AlternateContent>
  <xr:revisionPtr revIDLastSave="0" documentId="8_{C28E1E0B-CA09-46A9-A7BE-6CD7EB1A55DF}" xr6:coauthVersionLast="47" xr6:coauthVersionMax="47" xr10:uidLastSave="{00000000-0000-0000-0000-000000000000}"/>
  <workbookProtection workbookAlgorithmName="SHA-1" workbookHashValue="Vma2l3yMX4YIsBwZdfoegv7LLSc=" workbookSaltValue="AZ+i2Ji9XHA5FzpSGYzKIA==" workbookSpinCount="100000" lockStructure="1"/>
  <bookViews>
    <workbookView xWindow="-120" yWindow="-120" windowWidth="29040" windowHeight="15840" activeTab="1" xr2:uid="{00000000-000D-0000-FFFF-FFFF00000000}"/>
  </bookViews>
  <sheets>
    <sheet name="Elafgift" sheetId="4" r:id="rId1"/>
    <sheet name="Vandafgift" sheetId="1" r:id="rId2"/>
    <sheet name="Sheet1" sheetId="3" state="hidden" r:id="rId3"/>
  </sheets>
  <definedNames>
    <definedName name="_xlnm.Print_Area" localSheetId="0">Elafgift!$A$1:$H$85</definedName>
    <definedName name="_xlnm.Print_Area" localSheetId="1">Vandafgift!$A$1:$H$85</definedName>
  </definedNames>
  <calcPr calcId="152511"/>
</workbook>
</file>

<file path=xl/calcChain.xml><?xml version="1.0" encoding="utf-8"?>
<calcChain xmlns="http://schemas.openxmlformats.org/spreadsheetml/2006/main">
  <c r="P16" i="3" l="1"/>
  <c r="P17" i="3" s="1"/>
  <c r="O16" i="3"/>
  <c r="O17" i="3" s="1"/>
  <c r="N16" i="3"/>
  <c r="N17" i="3" s="1"/>
  <c r="M17" i="3"/>
  <c r="F33" i="4"/>
  <c r="D33" i="4"/>
  <c r="G26" i="4" s="1"/>
  <c r="M16" i="3"/>
  <c r="L16" i="3"/>
  <c r="K16" i="3"/>
  <c r="J16" i="3"/>
  <c r="I16" i="3"/>
  <c r="H16" i="3"/>
  <c r="G16" i="3"/>
  <c r="F16" i="3"/>
  <c r="E16" i="3"/>
  <c r="E17" i="3"/>
  <c r="F17" i="3"/>
  <c r="G17" i="3"/>
  <c r="H17" i="3"/>
  <c r="I17" i="3"/>
  <c r="J17" i="3"/>
  <c r="K17" i="3"/>
  <c r="L17" i="3"/>
  <c r="G27" i="4" l="1"/>
  <c r="G25" i="1"/>
  <c r="D8" i="3"/>
  <c r="G24" i="4" l="1"/>
  <c r="D35" i="4" l="1"/>
  <c r="F35" i="4" s="1"/>
  <c r="H43" i="4" s="1"/>
  <c r="G2" i="1" l="1"/>
  <c r="D9" i="3" l="1"/>
  <c r="F31" i="1" l="1"/>
  <c r="G2" i="4"/>
  <c r="D33" i="1" l="1"/>
  <c r="D31" i="1"/>
  <c r="G24" i="1" s="1"/>
  <c r="C9" i="3" l="1"/>
  <c r="H35" i="4" l="1"/>
  <c r="F33" i="1" l="1"/>
  <c r="H42" i="1" s="1"/>
  <c r="D36" i="1"/>
  <c r="D38" i="1" s="1"/>
  <c r="H31" i="1"/>
  <c r="H33" i="1" l="1"/>
  <c r="H36" i="1"/>
  <c r="H38" i="1" l="1"/>
  <c r="H43" i="1" s="1"/>
  <c r="F36" i="1"/>
  <c r="F38" i="1" l="1"/>
  <c r="H41" i="1" s="1"/>
  <c r="D38" i="4" l="1"/>
  <c r="D40" i="4" s="1"/>
  <c r="H33" i="4"/>
  <c r="H38" i="4" l="1"/>
  <c r="F38" i="4" s="1"/>
  <c r="F40" i="4" s="1"/>
  <c r="H42" i="4" s="1"/>
  <c r="H40" i="4" l="1"/>
  <c r="H44" i="4" s="1"/>
</calcChain>
</file>

<file path=xl/sharedStrings.xml><?xml version="1.0" encoding="utf-8"?>
<sst xmlns="http://schemas.openxmlformats.org/spreadsheetml/2006/main" count="75" uniqueCount="54">
  <si>
    <t>godtgøres</t>
  </si>
  <si>
    <t>I alt</t>
  </si>
  <si>
    <t>sats</t>
  </si>
  <si>
    <t>Afgifter</t>
  </si>
  <si>
    <t>Godtgøres</t>
  </si>
  <si>
    <t>Udgiftsføres</t>
  </si>
  <si>
    <t>Periodens vandforbrug i m3</t>
  </si>
  <si>
    <t>i driften</t>
  </si>
  <si>
    <t>Moms (kr.)</t>
  </si>
  <si>
    <t>Afgifter på vand</t>
  </si>
  <si>
    <t>Vandafgift (kr.)</t>
  </si>
  <si>
    <t>Afgiftssatser</t>
  </si>
  <si>
    <t>Elafgift</t>
  </si>
  <si>
    <t>Vandafgift</t>
  </si>
  <si>
    <t>Afgiftssatser og -godtgørelse i kr. pr. m3</t>
  </si>
  <si>
    <t>Afgift på elektricitet</t>
  </si>
  <si>
    <t>I alt (kr.)</t>
  </si>
  <si>
    <t>Fakturabeløb inkl. moms (kr.)</t>
  </si>
  <si>
    <t>Debiteres på konto (status) vedr. elafgifter (kr.)</t>
  </si>
  <si>
    <t>Debiteres på konto (status) vedr. moms (kr.)</t>
  </si>
  <si>
    <t>Debiteres på konto (drift) (kr.)</t>
  </si>
  <si>
    <t>Debiteres på konto (status) vedr. vandafgift (kr.)</t>
  </si>
  <si>
    <t>Elkøb</t>
  </si>
  <si>
    <t>Vandkøb ekskl. afgifter (kr.)</t>
  </si>
  <si>
    <t>Elkøb ekskl. afgifter (kr.)</t>
  </si>
  <si>
    <t>Elafgift (kr.)</t>
  </si>
  <si>
    <t>[Måned]</t>
  </si>
  <si>
    <t>[Adresse/Målernummer]</t>
  </si>
  <si>
    <t>= Indtastningsfelt elektricitet</t>
  </si>
  <si>
    <t>[kontonr.]</t>
  </si>
  <si>
    <t>Dette regneark udgør ikke og kan ikke erstatte professionel rådgivning. PwC påtager sig intet ansvar for eventuelle tab som følge af handlinger eller undladelser baseret på regnearkets indhold, ligesom PwC ikke påtager sig ansvar for indholdsmæssige fejl og mangler. Regnearket må ikke anvendes til at generere regnskabsdata af nogen art eller tjene som bogføringsgrundlag. Kunden er selv ansvarlig for korrekt beregning af afgifter, samt at udarbejde et relevant, separat bogføringsgrundlag.
PwC er ikke ansvarlig for tab, der kan henføres til det af kunden, kundens rådgivere og leverandører leverede materiale, oplysninger, systemer, ydelser mv. PwC har ikke noget ansvar for ydelser leveret af tredjemand antaget af kunden, herunder kundens rådgivere og leverandører. PwC er ikke ansvarlig for tab, der kan henføres til, at ydelsen anvendes uforsvarligt eller forkert af kunden eller tredjemand.
Kunden skal straks give PwC skriftlig meddelelse om fejl eller mangler ved ydelserne eller forhold, som kan give anledning til, at der rejses krav mod PwC. PwC har ret til at afhjælpe en konstateret fejl eller mangel ved ydelserne inden for en efter omstændighederne passende frist. En PwC revisionskunde, som er US SEC issuer, herunder dennes datterselskaber og andre konsoliderede enheder må ikke bestille og/eller downloade dette regneark uden forinden at have opnået forhåndsgodkendelse hos dets revisionsudvalg.</t>
  </si>
  <si>
    <t>= Indtastningsfelt vand</t>
  </si>
  <si>
    <t>[Adresse/målernummer]</t>
  </si>
  <si>
    <t>af Skattestyrelsen</t>
  </si>
  <si>
    <t>januar</t>
  </si>
  <si>
    <t>februar</t>
  </si>
  <si>
    <t>marts</t>
  </si>
  <si>
    <t>april</t>
  </si>
  <si>
    <t>maj</t>
  </si>
  <si>
    <t>juni</t>
  </si>
  <si>
    <t>juli</t>
  </si>
  <si>
    <t>august</t>
  </si>
  <si>
    <t>september</t>
  </si>
  <si>
    <t>oktober</t>
  </si>
  <si>
    <t>november</t>
  </si>
  <si>
    <t>december</t>
  </si>
  <si>
    <t>Afstemning af afgifter på vand 2022</t>
  </si>
  <si>
    <t>Afstemning af afgifter på elektricitet 2022</t>
  </si>
  <si>
    <t>Periodens elforbrug i kWh</t>
  </si>
  <si>
    <t>Vandkøb</t>
  </si>
  <si>
    <t>Elafgiftsats og godtgørelsessats kr. pr. kWh</t>
  </si>
  <si>
    <t>Elafgiftsats</t>
  </si>
  <si>
    <t xml:space="preserve">Godtgørelsessats </t>
  </si>
  <si>
    <t>Opdateret 28.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</si>
</sst>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0"/>
      <color theme="1"/>
      <name val="Arial"/>
      <family val="2"/>
    </font>
    <font>
      <b/>
      <sz val="11"/>
      <color indexed="8"/>
      <name val="Arial"/>
      <family val="2"/>
    </font>
    <font>
      <sz val="11"/>
      <color indexed="8"/>
      <name val="Arial"/>
      <family val="2"/>
    </font>
    <font>
      <sz val="8"/>
      <name val="Arial"/>
      <family val="2"/>
    </font>
    <font>
      <sz val="8"/>
      <name val="Times New Roman"/>
      <family val="1"/>
    </font>
    <font>
      <b/>
      <sz val="10"/>
      <color indexed="8"/>
      <name val="Arial"/>
      <family val="2"/>
    </font>
    <font>
      <b/>
      <sz val="12"/>
      <color theme="1"/>
      <name val="Arial"/>
      <family val="2"/>
    </font>
    <font>
      <i/>
      <sz val="8"/>
      <color indexed="8"/>
      <name val="Arial"/>
      <family val="2"/>
    </font>
    <font>
      <b/>
      <sz val="10"/>
      <color theme="1"/>
      <name val="Arial"/>
      <family val="2"/>
    </font>
    <font>
      <sz val="11"/>
      <color rgb="FF000000"/>
      <name val="Arial"/>
      <family val="2"/>
    </font>
    <font>
      <b/>
      <sz val="11"/>
      <color rgb="FFFF0000"/>
      <name val="Arial"/>
      <family val="2"/>
    </font>
    <font>
      <sz val="11"/>
      <name val="Arial"/>
      <family val="2"/>
    </font>
    <font>
      <sz val="11"/>
      <color theme="1"/>
      <name val="Arial"/>
      <family val="2"/>
    </font>
    <font>
      <b/>
      <sz val="11"/>
      <color theme="0"/>
      <name val="Arial"/>
      <family val="2"/>
    </font>
    <font>
      <sz val="11"/>
      <color theme="0"/>
      <name val="Arial"/>
      <family val="2"/>
    </font>
    <font>
      <b/>
      <i/>
      <sz val="11"/>
      <name val="Arial"/>
      <family val="2"/>
    </font>
    <font>
      <b/>
      <sz val="14"/>
      <color indexed="8"/>
      <name val="Georgia"/>
      <family val="1"/>
    </font>
    <font>
      <b/>
      <i/>
      <sz val="10"/>
      <color indexed="8"/>
      <name val="Arial"/>
      <family val="2"/>
    </font>
    <font>
      <i/>
      <sz val="9"/>
      <name val="Arial"/>
      <family val="2"/>
    </font>
    <font>
      <b/>
      <i/>
      <sz val="11"/>
      <color indexed="8"/>
      <name val="Arial"/>
      <family val="2"/>
    </font>
    <font>
      <b/>
      <sz val="11"/>
      <name val="Arial"/>
      <family val="2"/>
    </font>
    <font>
      <sz val="9"/>
      <color rgb="FF222222"/>
      <name val="Arial"/>
      <family val="2"/>
    </font>
    <font>
      <sz val="8"/>
      <color rgb="FF222222"/>
      <name val="Arial"/>
      <family val="2"/>
    </font>
    <font>
      <u/>
      <sz val="10"/>
      <color theme="10"/>
      <name val="Arial"/>
      <family val="2"/>
    </font>
    <font>
      <sz val="11"/>
      <color rgb="FFFFFFFF"/>
      <name val="Arial"/>
      <family val="2"/>
    </font>
    <font>
      <b/>
      <sz val="11"/>
      <color theme="1"/>
      <name val="Arial"/>
      <family val="2"/>
    </font>
  </fonts>
  <fills count="5">
    <fill>
      <patternFill patternType="none"/>
    </fill>
    <fill>
      <patternFill patternType="gray125"/>
    </fill>
    <fill>
      <patternFill patternType="solid">
        <fgColor rgb="FFDEDEDE"/>
        <bgColor indexed="64"/>
      </patternFill>
    </fill>
    <fill>
      <patternFill patternType="solid">
        <fgColor theme="0"/>
        <bgColor indexed="64"/>
      </patternFill>
    </fill>
    <fill>
      <patternFill patternType="solid">
        <fgColor rgb="FFDB536A"/>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rgb="FFA50021"/>
      </top>
      <bottom/>
      <diagonal/>
    </border>
    <border>
      <left/>
      <right/>
      <top/>
      <bottom style="medium">
        <color rgb="FFC00000"/>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3" fillId="0" borderId="0" applyNumberFormat="0" applyFill="0" applyBorder="0" applyAlignment="0" applyProtection="0"/>
  </cellStyleXfs>
  <cellXfs count="172">
    <xf numFmtId="0" fontId="0" fillId="0" borderId="0" xfId="0"/>
    <xf numFmtId="0" fontId="1" fillId="0" borderId="0" xfId="0" applyFont="1"/>
    <xf numFmtId="0" fontId="2" fillId="0" borderId="0" xfId="0" applyFont="1"/>
    <xf numFmtId="0" fontId="2" fillId="0" borderId="0" xfId="0" applyFont="1" applyFill="1"/>
    <xf numFmtId="0" fontId="2" fillId="0" borderId="1" xfId="0" applyFont="1" applyBorder="1"/>
    <xf numFmtId="0" fontId="2" fillId="0" borderId="2" xfId="0" applyFont="1" applyBorder="1"/>
    <xf numFmtId="0" fontId="2" fillId="0" borderId="3" xfId="0" applyFont="1" applyBorder="1"/>
    <xf numFmtId="0" fontId="2" fillId="0" borderId="0" xfId="0" applyFont="1" applyBorder="1"/>
    <xf numFmtId="0" fontId="1" fillId="0" borderId="0" xfId="0" applyFont="1" applyBorder="1"/>
    <xf numFmtId="0" fontId="1" fillId="0" borderId="8" xfId="0" applyFont="1" applyFill="1" applyBorder="1"/>
    <xf numFmtId="0" fontId="1" fillId="0" borderId="9" xfId="0" applyFont="1" applyFill="1" applyBorder="1"/>
    <xf numFmtId="0" fontId="1" fillId="0" borderId="5" xfId="0" applyFont="1" applyFill="1" applyBorder="1"/>
    <xf numFmtId="0" fontId="1" fillId="0" borderId="6" xfId="0" applyFont="1" applyFill="1" applyBorder="1"/>
    <xf numFmtId="0" fontId="1" fillId="0" borderId="0" xfId="0" applyFont="1" applyFill="1" applyBorder="1"/>
    <xf numFmtId="3" fontId="1" fillId="0" borderId="0" xfId="0" applyNumberFormat="1" applyFont="1" applyFill="1" applyBorder="1"/>
    <xf numFmtId="3" fontId="1" fillId="0" borderId="0" xfId="0" applyNumberFormat="1" applyFont="1" applyFill="1"/>
    <xf numFmtId="0" fontId="5" fillId="0" borderId="0" xfId="0" applyFont="1" applyBorder="1"/>
    <xf numFmtId="0" fontId="1" fillId="0" borderId="3" xfId="0" applyFont="1" applyFill="1" applyBorder="1"/>
    <xf numFmtId="0" fontId="2" fillId="0" borderId="0" xfId="0" applyFont="1" applyFill="1" applyBorder="1" applyAlignment="1">
      <alignment horizontal="center"/>
    </xf>
    <xf numFmtId="0" fontId="2" fillId="0" borderId="0" xfId="0" applyFont="1" applyFill="1" applyBorder="1"/>
    <xf numFmtId="0" fontId="1" fillId="0" borderId="0" xfId="0" applyFont="1" applyBorder="1" applyAlignment="1">
      <alignment horizontal="right"/>
    </xf>
    <xf numFmtId="0" fontId="1" fillId="0" borderId="4" xfId="0" applyFont="1" applyBorder="1" applyAlignment="1">
      <alignment horizontal="right"/>
    </xf>
    <xf numFmtId="4" fontId="2" fillId="0" borderId="0" xfId="0" applyNumberFormat="1" applyFont="1" applyBorder="1" applyProtection="1">
      <protection hidden="1"/>
    </xf>
    <xf numFmtId="4" fontId="2" fillId="0" borderId="4" xfId="0" applyNumberFormat="1" applyFont="1" applyBorder="1" applyProtection="1">
      <protection hidden="1"/>
    </xf>
    <xf numFmtId="3" fontId="5" fillId="0" borderId="0" xfId="0" applyNumberFormat="1" applyFont="1" applyBorder="1"/>
    <xf numFmtId="3" fontId="1" fillId="0" borderId="9" xfId="0" applyNumberFormat="1" applyFont="1" applyFill="1" applyBorder="1"/>
    <xf numFmtId="3" fontId="1" fillId="0" borderId="6" xfId="0" applyNumberFormat="1" applyFont="1" applyFill="1" applyBorder="1"/>
    <xf numFmtId="3" fontId="2" fillId="0" borderId="0" xfId="0" applyNumberFormat="1" applyFont="1"/>
    <xf numFmtId="0" fontId="4" fillId="0" borderId="0" xfId="0" applyFont="1" applyAlignment="1"/>
    <xf numFmtId="0" fontId="0" fillId="0" borderId="0" xfId="0" applyAlignment="1"/>
    <xf numFmtId="0" fontId="6" fillId="0" borderId="0" xfId="0" applyFont="1"/>
    <xf numFmtId="0" fontId="7" fillId="0" borderId="0" xfId="0" applyFont="1"/>
    <xf numFmtId="0" fontId="8" fillId="0" borderId="13" xfId="0" applyFont="1" applyBorder="1"/>
    <xf numFmtId="0" fontId="0" fillId="0" borderId="14" xfId="0" applyBorder="1"/>
    <xf numFmtId="0" fontId="0" fillId="0" borderId="15" xfId="0" applyBorder="1"/>
    <xf numFmtId="0" fontId="0" fillId="0" borderId="3" xfId="0" applyBorder="1"/>
    <xf numFmtId="0" fontId="0" fillId="0" borderId="0" xfId="0" applyBorder="1"/>
    <xf numFmtId="0" fontId="0" fillId="0" borderId="11" xfId="0" applyBorder="1"/>
    <xf numFmtId="0" fontId="0" fillId="0" borderId="16" xfId="0" applyBorder="1"/>
    <xf numFmtId="0" fontId="0" fillId="0" borderId="17" xfId="0" applyBorder="1"/>
    <xf numFmtId="0" fontId="8" fillId="0" borderId="17" xfId="0" applyFont="1" applyBorder="1"/>
    <xf numFmtId="2" fontId="0" fillId="0" borderId="11" xfId="0" applyNumberFormat="1" applyBorder="1"/>
    <xf numFmtId="0" fontId="0" fillId="0" borderId="0" xfId="0" applyAlignment="1">
      <alignment wrapText="1"/>
    </xf>
    <xf numFmtId="0" fontId="4" fillId="0" borderId="0" xfId="0" applyFont="1" applyBorder="1" applyAlignment="1">
      <alignment vertical="center" wrapText="1"/>
    </xf>
    <xf numFmtId="0" fontId="4" fillId="0" borderId="0" xfId="0" applyFont="1" applyAlignment="1">
      <alignment horizontal="left" wrapText="1"/>
    </xf>
    <xf numFmtId="0" fontId="2" fillId="0" borderId="2" xfId="0" applyFont="1" applyFill="1" applyBorder="1"/>
    <xf numFmtId="0" fontId="2" fillId="0" borderId="3" xfId="0" applyFont="1" applyFill="1" applyBorder="1"/>
    <xf numFmtId="4" fontId="2" fillId="0" borderId="0" xfId="0" applyNumberFormat="1" applyFont="1" applyFill="1" applyBorder="1"/>
    <xf numFmtId="4" fontId="2" fillId="0" borderId="4" xfId="0" applyNumberFormat="1" applyFont="1" applyFill="1" applyBorder="1"/>
    <xf numFmtId="4" fontId="1" fillId="0" borderId="10" xfId="0" applyNumberFormat="1" applyFont="1" applyFill="1" applyBorder="1" applyProtection="1">
      <protection hidden="1"/>
    </xf>
    <xf numFmtId="4" fontId="1" fillId="0" borderId="4" xfId="0" applyNumberFormat="1" applyFont="1" applyFill="1" applyBorder="1" applyProtection="1">
      <protection hidden="1"/>
    </xf>
    <xf numFmtId="4" fontId="1" fillId="0" borderId="7" xfId="0" applyNumberFormat="1" applyFont="1" applyFill="1" applyBorder="1" applyProtection="1">
      <protection hidden="1"/>
    </xf>
    <xf numFmtId="4" fontId="1" fillId="0" borderId="0" xfId="0" applyNumberFormat="1" applyFont="1" applyFill="1" applyBorder="1" applyProtection="1">
      <protection hidden="1"/>
    </xf>
    <xf numFmtId="0" fontId="1" fillId="0" borderId="0" xfId="0" applyFont="1" applyFill="1" applyBorder="1" applyAlignment="1">
      <alignment horizontal="right"/>
    </xf>
    <xf numFmtId="4" fontId="2" fillId="0" borderId="0" xfId="0" applyNumberFormat="1" applyFont="1" applyFill="1" applyBorder="1" applyProtection="1">
      <protection hidden="1"/>
    </xf>
    <xf numFmtId="4" fontId="5" fillId="0" borderId="0" xfId="0" applyNumberFormat="1" applyFont="1" applyFill="1" applyBorder="1" applyAlignment="1" applyProtection="1">
      <alignment horizontal="right"/>
      <protection hidden="1"/>
    </xf>
    <xf numFmtId="4" fontId="5" fillId="0" borderId="0" xfId="0" applyNumberFormat="1" applyFont="1" applyFill="1" applyBorder="1" applyProtection="1">
      <protection hidden="1"/>
    </xf>
    <xf numFmtId="3" fontId="5" fillId="0" borderId="0" xfId="0" applyNumberFormat="1" applyFont="1" applyFill="1" applyBorder="1"/>
    <xf numFmtId="0" fontId="2" fillId="0" borderId="3" xfId="0" applyFont="1" applyFill="1" applyBorder="1" applyProtection="1"/>
    <xf numFmtId="0" fontId="2" fillId="0" borderId="0" xfId="0" applyFont="1" applyBorder="1" applyProtection="1"/>
    <xf numFmtId="0" fontId="1" fillId="0" borderId="0" xfId="0" applyFont="1" applyBorder="1" applyProtection="1"/>
    <xf numFmtId="0" fontId="1" fillId="0" borderId="0" xfId="0" applyFont="1" applyBorder="1" applyAlignment="1" applyProtection="1">
      <alignment horizontal="right"/>
    </xf>
    <xf numFmtId="0" fontId="1" fillId="0" borderId="4" xfId="0" applyFont="1" applyBorder="1" applyAlignment="1" applyProtection="1">
      <alignment horizontal="right"/>
    </xf>
    <xf numFmtId="0" fontId="2" fillId="0" borderId="3" xfId="0" applyFont="1" applyBorder="1" applyProtection="1"/>
    <xf numFmtId="0" fontId="2" fillId="0" borderId="0" xfId="0" applyFont="1" applyFill="1" applyBorder="1" applyProtection="1"/>
    <xf numFmtId="4" fontId="2" fillId="0" borderId="0" xfId="0" applyNumberFormat="1" applyFont="1" applyFill="1" applyBorder="1" applyProtection="1"/>
    <xf numFmtId="4" fontId="2" fillId="0" borderId="4" xfId="0" applyNumberFormat="1" applyFont="1" applyFill="1" applyBorder="1" applyProtection="1"/>
    <xf numFmtId="0" fontId="0" fillId="0" borderId="0" xfId="0" applyProtection="1">
      <protection hidden="1"/>
    </xf>
    <xf numFmtId="0" fontId="2" fillId="0" borderId="0" xfId="0" applyFont="1" applyFill="1" applyBorder="1" applyAlignment="1" applyProtection="1">
      <alignment horizontal="center"/>
    </xf>
    <xf numFmtId="3" fontId="2" fillId="0" borderId="0" xfId="0" applyNumberFormat="1" applyFont="1" applyFill="1" applyBorder="1" applyProtection="1"/>
    <xf numFmtId="3" fontId="1" fillId="0" borderId="0" xfId="0" applyNumberFormat="1" applyFont="1" applyFill="1" applyBorder="1" applyAlignment="1" applyProtection="1">
      <alignment horizontal="center"/>
    </xf>
    <xf numFmtId="0" fontId="2" fillId="0" borderId="0" xfId="0" applyFont="1" applyProtection="1"/>
    <xf numFmtId="0" fontId="1" fillId="0" borderId="0" xfId="0" quotePrefix="1" applyFont="1" applyFill="1" applyBorder="1" applyProtection="1"/>
    <xf numFmtId="0" fontId="2" fillId="0" borderId="0" xfId="0" applyFont="1" applyFill="1" applyBorder="1" applyAlignment="1" applyProtection="1"/>
    <xf numFmtId="0" fontId="1" fillId="0" borderId="0" xfId="0" applyFont="1" applyFill="1" applyBorder="1" applyProtection="1"/>
    <xf numFmtId="0" fontId="1" fillId="0" borderId="0" xfId="0" applyFont="1" applyFill="1" applyBorder="1" applyAlignment="1" applyProtection="1">
      <alignment horizontal="right"/>
    </xf>
    <xf numFmtId="0" fontId="5" fillId="0" borderId="0" xfId="0" applyFont="1" applyFill="1" applyBorder="1" applyAlignment="1" applyProtection="1">
      <alignment horizontal="left"/>
    </xf>
    <xf numFmtId="0" fontId="0" fillId="0" borderId="0" xfId="0" applyFont="1" applyFill="1" applyBorder="1" applyAlignment="1" applyProtection="1"/>
    <xf numFmtId="0" fontId="5" fillId="0" borderId="0" xfId="0" applyFont="1" applyFill="1" applyBorder="1" applyProtection="1"/>
    <xf numFmtId="3" fontId="5" fillId="0" borderId="0" xfId="0" applyNumberFormat="1" applyFont="1" applyFill="1" applyBorder="1" applyProtection="1"/>
    <xf numFmtId="3" fontId="1" fillId="0" borderId="0" xfId="0" applyNumberFormat="1" applyFont="1" applyFill="1" applyBorder="1" applyProtection="1"/>
    <xf numFmtId="0" fontId="9" fillId="0" borderId="0" xfId="0" applyFont="1" applyProtection="1"/>
    <xf numFmtId="0" fontId="0" fillId="0" borderId="0" xfId="0" applyAlignment="1" applyProtection="1"/>
    <xf numFmtId="164" fontId="0" fillId="0" borderId="11" xfId="0" applyNumberFormat="1" applyBorder="1"/>
    <xf numFmtId="0" fontId="0" fillId="0" borderId="8" xfId="0" applyBorder="1"/>
    <xf numFmtId="0" fontId="0" fillId="0" borderId="9" xfId="0" applyBorder="1"/>
    <xf numFmtId="0" fontId="0" fillId="0" borderId="10" xfId="0" applyBorder="1"/>
    <xf numFmtId="164" fontId="0" fillId="0" borderId="16" xfId="0" applyNumberFormat="1" applyBorder="1"/>
    <xf numFmtId="0" fontId="10" fillId="0" borderId="0" xfId="0" applyFont="1"/>
    <xf numFmtId="0" fontId="10" fillId="0" borderId="0" xfId="0" applyFont="1" applyBorder="1"/>
    <xf numFmtId="0" fontId="4" fillId="0" borderId="0" xfId="0" applyFont="1" applyAlignment="1">
      <alignment horizontal="left" wrapText="1"/>
    </xf>
    <xf numFmtId="0" fontId="11" fillId="0" borderId="0" xfId="0" applyFont="1" applyFill="1"/>
    <xf numFmtId="0" fontId="11" fillId="0" borderId="0" xfId="0" applyFont="1"/>
    <xf numFmtId="0" fontId="1" fillId="0" borderId="13" xfId="0" applyFont="1" applyBorder="1" applyAlignment="1">
      <alignment horizontal="left"/>
    </xf>
    <xf numFmtId="0" fontId="12" fillId="0" borderId="14" xfId="0" applyFont="1" applyBorder="1" applyAlignment="1"/>
    <xf numFmtId="4" fontId="1" fillId="0" borderId="14" xfId="0" applyNumberFormat="1" applyFont="1" applyBorder="1" applyProtection="1">
      <protection hidden="1"/>
    </xf>
    <xf numFmtId="4" fontId="1" fillId="0" borderId="15" xfId="0" applyNumberFormat="1" applyFont="1" applyBorder="1" applyProtection="1">
      <protection hidden="1"/>
    </xf>
    <xf numFmtId="3" fontId="1" fillId="0" borderId="0" xfId="0" applyNumberFormat="1" applyFont="1" applyBorder="1"/>
    <xf numFmtId="0" fontId="4" fillId="0" borderId="0" xfId="0" applyFont="1" applyAlignment="1">
      <alignment wrapText="1"/>
    </xf>
    <xf numFmtId="0" fontId="15" fillId="0" borderId="0" xfId="0" quotePrefix="1" applyFont="1" applyFill="1"/>
    <xf numFmtId="0" fontId="16" fillId="0" borderId="0" xfId="0" applyFont="1" applyAlignment="1"/>
    <xf numFmtId="4" fontId="17" fillId="0" borderId="0" xfId="0" applyNumberFormat="1" applyFont="1" applyBorder="1" applyAlignment="1" applyProtection="1">
      <alignment horizontal="right"/>
      <protection hidden="1"/>
    </xf>
    <xf numFmtId="0" fontId="1" fillId="0" borderId="13" xfId="0" applyFont="1" applyBorder="1" applyAlignment="1" applyProtection="1">
      <alignment horizontal="left"/>
    </xf>
    <xf numFmtId="0" fontId="12" fillId="0" borderId="14" xfId="0" applyFont="1" applyBorder="1" applyAlignment="1" applyProtection="1"/>
    <xf numFmtId="0" fontId="0" fillId="0" borderId="20" xfId="0" applyBorder="1"/>
    <xf numFmtId="0" fontId="19" fillId="0" borderId="21" xfId="0" quotePrefix="1" applyFont="1" applyFill="1" applyBorder="1"/>
    <xf numFmtId="0" fontId="18" fillId="0" borderId="0" xfId="0" applyFont="1" applyFill="1"/>
    <xf numFmtId="0" fontId="14" fillId="0" borderId="0" xfId="0" applyFont="1" applyFill="1"/>
    <xf numFmtId="0" fontId="17" fillId="0" borderId="0" xfId="0" applyFont="1" applyFill="1"/>
    <xf numFmtId="0" fontId="17" fillId="0" borderId="0" xfId="0" applyFont="1"/>
    <xf numFmtId="3" fontId="14" fillId="0" borderId="0" xfId="0" applyNumberFormat="1" applyFont="1" applyFill="1" applyBorder="1" applyAlignment="1" applyProtection="1">
      <alignment horizontal="center"/>
      <protection hidden="1"/>
    </xf>
    <xf numFmtId="164" fontId="8" fillId="0" borderId="11" xfId="0" applyNumberFormat="1" applyFont="1" applyBorder="1"/>
    <xf numFmtId="3" fontId="20" fillId="0" borderId="0" xfId="0" applyNumberFormat="1" applyFont="1" applyFill="1" applyBorder="1" applyProtection="1"/>
    <xf numFmtId="0" fontId="21" fillId="0" borderId="0" xfId="0" applyFont="1" applyAlignment="1">
      <alignment horizontal="center" vertical="center" wrapText="1"/>
    </xf>
    <xf numFmtId="0" fontId="2" fillId="0" borderId="25" xfId="0" applyFont="1" applyBorder="1"/>
    <xf numFmtId="0" fontId="2" fillId="0" borderId="26" xfId="0" applyFont="1" applyBorder="1"/>
    <xf numFmtId="164" fontId="8" fillId="0" borderId="16" xfId="0" applyNumberFormat="1" applyFont="1" applyBorder="1"/>
    <xf numFmtId="0" fontId="22" fillId="0" borderId="0" xfId="0" applyFont="1"/>
    <xf numFmtId="0" fontId="23" fillId="0" borderId="0" xfId="1"/>
    <xf numFmtId="0" fontId="0" fillId="3" borderId="0" xfId="0" applyFill="1"/>
    <xf numFmtId="0" fontId="1" fillId="2" borderId="11" xfId="0" quotePrefix="1" applyFont="1" applyFill="1" applyBorder="1" applyProtection="1">
      <protection hidden="1"/>
    </xf>
    <xf numFmtId="0" fontId="21" fillId="0" borderId="0" xfId="0" applyFont="1" applyAlignment="1">
      <alignment vertical="center" wrapText="1"/>
    </xf>
    <xf numFmtId="0" fontId="8" fillId="0" borderId="11" xfId="0" applyFont="1" applyBorder="1" applyAlignment="1"/>
    <xf numFmtId="0" fontId="0" fillId="0" borderId="11" xfId="0" applyFont="1" applyBorder="1" applyAlignment="1"/>
    <xf numFmtId="0" fontId="0" fillId="0" borderId="11" xfId="0" applyFont="1" applyBorder="1"/>
    <xf numFmtId="0" fontId="0" fillId="0" borderId="16" xfId="0" applyFont="1" applyBorder="1"/>
    <xf numFmtId="0" fontId="24" fillId="0" borderId="0" xfId="0" applyFont="1"/>
    <xf numFmtId="0" fontId="25" fillId="2" borderId="8" xfId="0" applyFont="1" applyFill="1" applyBorder="1"/>
    <xf numFmtId="0" fontId="12" fillId="2" borderId="9" xfId="0" applyFont="1" applyFill="1" applyBorder="1"/>
    <xf numFmtId="0" fontId="25" fillId="2" borderId="9" xfId="0" applyFont="1" applyFill="1" applyBorder="1" applyAlignment="1">
      <alignment horizontal="right"/>
    </xf>
    <xf numFmtId="0" fontId="25" fillId="2" borderId="9" xfId="0" applyFont="1" applyFill="1" applyBorder="1"/>
    <xf numFmtId="0" fontId="25" fillId="2" borderId="10" xfId="0" applyFont="1" applyFill="1" applyBorder="1" applyAlignment="1">
      <alignment horizontal="right"/>
    </xf>
    <xf numFmtId="0" fontId="12" fillId="2" borderId="3" xfId="0" applyFont="1" applyFill="1" applyBorder="1"/>
    <xf numFmtId="0" fontId="12" fillId="2" borderId="0" xfId="0" applyFont="1" applyFill="1"/>
    <xf numFmtId="0" fontId="25" fillId="2" borderId="0" xfId="0" applyFont="1" applyFill="1"/>
    <xf numFmtId="0" fontId="25" fillId="2" borderId="0" xfId="0" applyFont="1" applyFill="1" applyAlignment="1">
      <alignment horizontal="right"/>
    </xf>
    <xf numFmtId="0" fontId="25" fillId="2" borderId="4" xfId="0" applyFont="1" applyFill="1" applyBorder="1" applyAlignment="1">
      <alignment horizontal="right"/>
    </xf>
    <xf numFmtId="1" fontId="14" fillId="4" borderId="22" xfId="0" applyNumberFormat="1" applyFont="1" applyFill="1" applyBorder="1" applyAlignment="1" applyProtection="1">
      <alignment horizontal="right"/>
      <protection locked="0"/>
    </xf>
    <xf numFmtId="1" fontId="14" fillId="4" borderId="23" xfId="0" applyNumberFormat="1" applyFont="1" applyFill="1" applyBorder="1" applyAlignment="1" applyProtection="1">
      <alignment horizontal="right"/>
      <protection locked="0"/>
    </xf>
    <xf numFmtId="1" fontId="14" fillId="4" borderId="24" xfId="0" applyNumberFormat="1" applyFont="1" applyFill="1" applyBorder="1" applyAlignment="1" applyProtection="1">
      <alignment horizontal="right"/>
      <protection locked="0"/>
    </xf>
    <xf numFmtId="4" fontId="13" fillId="4" borderId="11" xfId="0" applyNumberFormat="1" applyFont="1" applyFill="1" applyBorder="1" applyProtection="1">
      <protection locked="0"/>
    </xf>
    <xf numFmtId="3" fontId="13" fillId="4" borderId="11" xfId="0" applyNumberFormat="1" applyFont="1" applyFill="1" applyBorder="1" applyProtection="1">
      <protection locked="0"/>
    </xf>
    <xf numFmtId="0" fontId="14" fillId="4" borderId="11" xfId="0" applyFont="1" applyFill="1" applyBorder="1" applyAlignment="1" applyProtection="1">
      <alignment horizontal="right"/>
      <protection locked="0"/>
    </xf>
    <xf numFmtId="0" fontId="1" fillId="4" borderId="11" xfId="0" quotePrefix="1" applyFont="1" applyFill="1" applyBorder="1" applyProtection="1">
      <protection hidden="1"/>
    </xf>
    <xf numFmtId="0" fontId="1" fillId="0" borderId="8" xfId="0" applyFont="1" applyBorder="1"/>
    <xf numFmtId="0" fontId="1" fillId="0" borderId="3" xfId="0" applyFont="1" applyBorder="1"/>
    <xf numFmtId="0" fontId="1" fillId="0" borderId="5" xfId="0" applyFont="1" applyBorder="1"/>
    <xf numFmtId="0" fontId="16" fillId="0" borderId="0" xfId="0" applyFont="1"/>
    <xf numFmtId="0" fontId="20" fillId="2" borderId="8" xfId="0" applyFont="1" applyFill="1" applyBorder="1"/>
    <xf numFmtId="0" fontId="20" fillId="2" borderId="9" xfId="0" applyFont="1" applyFill="1" applyBorder="1"/>
    <xf numFmtId="0" fontId="20" fillId="2" borderId="9" xfId="0" applyFont="1" applyFill="1" applyBorder="1" applyAlignment="1">
      <alignment horizontal="right"/>
    </xf>
    <xf numFmtId="0" fontId="20" fillId="2" borderId="10" xfId="0" applyFont="1" applyFill="1" applyBorder="1" applyAlignment="1">
      <alignment horizontal="right"/>
    </xf>
    <xf numFmtId="0" fontId="20" fillId="2" borderId="3" xfId="0" applyFont="1" applyFill="1" applyBorder="1"/>
    <xf numFmtId="0" fontId="20" fillId="2" borderId="0" xfId="0" applyFont="1" applyFill="1"/>
    <xf numFmtId="0" fontId="20" fillId="2" borderId="0" xfId="0" applyFont="1" applyFill="1" applyAlignment="1">
      <alignment horizontal="right"/>
    </xf>
    <xf numFmtId="0" fontId="20" fillId="2" borderId="4" xfId="0" applyFont="1" applyFill="1" applyBorder="1" applyAlignment="1">
      <alignment horizontal="right"/>
    </xf>
    <xf numFmtId="0" fontId="0" fillId="0" borderId="18" xfId="0" applyBorder="1"/>
    <xf numFmtId="2" fontId="0" fillId="0" borderId="19" xfId="0" applyNumberFormat="1" applyBorder="1"/>
    <xf numFmtId="0" fontId="0" fillId="0" borderId="19" xfId="0" applyBorder="1"/>
    <xf numFmtId="164" fontId="0" fillId="0" borderId="19" xfId="0" applyNumberFormat="1" applyBorder="1"/>
    <xf numFmtId="0" fontId="0" fillId="0" borderId="28" xfId="0" applyBorder="1"/>
    <xf numFmtId="3" fontId="14" fillId="4" borderId="1" xfId="0" applyNumberFormat="1" applyFont="1" applyFill="1" applyBorder="1" applyAlignment="1" applyProtection="1">
      <alignment horizontal="left"/>
      <protection locked="0"/>
    </xf>
    <xf numFmtId="3" fontId="14" fillId="4" borderId="2" xfId="0" applyNumberFormat="1" applyFont="1" applyFill="1" applyBorder="1" applyAlignment="1" applyProtection="1">
      <alignment horizontal="left"/>
      <protection locked="0"/>
    </xf>
    <xf numFmtId="3" fontId="14" fillId="4" borderId="12" xfId="0" applyNumberFormat="1" applyFont="1" applyFill="1" applyBorder="1" applyAlignment="1" applyProtection="1">
      <alignment horizontal="left"/>
      <protection locked="0"/>
    </xf>
    <xf numFmtId="0" fontId="4" fillId="0" borderId="0" xfId="0" applyFont="1" applyAlignment="1">
      <alignment horizontal="left" vertical="center" wrapText="1"/>
    </xf>
    <xf numFmtId="0" fontId="17" fillId="3" borderId="21" xfId="0" applyFont="1" applyFill="1" applyBorder="1" applyAlignment="1">
      <alignment horizontal="left"/>
    </xf>
    <xf numFmtId="0" fontId="17" fillId="3" borderId="0" xfId="0" applyFont="1" applyFill="1" applyAlignment="1">
      <alignment horizontal="left"/>
    </xf>
    <xf numFmtId="0" fontId="14" fillId="4" borderId="1" xfId="0" applyFont="1" applyFill="1" applyBorder="1" applyAlignment="1" applyProtection="1">
      <alignment horizontal="left"/>
      <protection locked="0"/>
    </xf>
    <xf numFmtId="0" fontId="14" fillId="4" borderId="2" xfId="0" applyFont="1" applyFill="1" applyBorder="1" applyAlignment="1" applyProtection="1">
      <alignment horizontal="left"/>
      <protection locked="0"/>
    </xf>
    <xf numFmtId="0" fontId="14" fillId="4" borderId="12" xfId="0" applyFont="1" applyFill="1" applyBorder="1" applyAlignment="1" applyProtection="1">
      <alignment horizontal="left"/>
      <protection locked="0"/>
    </xf>
    <xf numFmtId="0" fontId="8" fillId="0" borderId="1" xfId="0" applyFont="1" applyBorder="1" applyAlignment="1">
      <alignment horizontal="center"/>
    </xf>
    <xf numFmtId="0" fontId="8" fillId="0" borderId="27" xfId="0" applyFont="1" applyBorder="1" applyAlignment="1">
      <alignment horizontal="center"/>
    </xf>
  </cellXfs>
  <cellStyles count="2">
    <cellStyle name="Hyperlink" xfId="1" builtinId="8"/>
    <cellStyle name="Normal" xfId="0" builtinId="0"/>
  </cellStyles>
  <dxfs count="1">
    <dxf>
      <fill>
        <patternFill>
          <bgColor rgb="FFFFC000"/>
        </patternFill>
      </fill>
    </dxf>
  </dxfs>
  <tableStyles count="0" defaultTableStyle="TableStyleMedium9" defaultPivotStyle="PivotStyleLight16"/>
  <colors>
    <mruColors>
      <color rgb="FFDEDEDE"/>
      <color rgb="FFEB8C00"/>
      <color rgb="FFFFB600"/>
      <color rgb="FF7D7D7D"/>
      <color rgb="FFE0301E"/>
      <color rgb="FFDB536A"/>
      <color rgb="FF464646"/>
      <color rgb="FF2D2D2D"/>
      <color rgb="FFD04A02"/>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pwc.dk/da/nyhedsbrev.htm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pwc.dk/da/nyhedsbrev.htm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76198</xdr:rowOff>
    </xdr:from>
    <xdr:ext cx="6934200" cy="2286002"/>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381000" y="1600198"/>
          <a:ext cx="6934200" cy="2286002"/>
        </a:xfrm>
        <a:prstGeom prst="rect">
          <a:avLst/>
        </a:prstGeom>
        <a:solidFill>
          <a:srgbClr val="DEDEDE"/>
        </a:solidFill>
        <a:ln>
          <a:noFill/>
        </a:ln>
      </xdr:spPr>
      <xdr:style>
        <a:lnRef idx="0">
          <a:scrgbClr r="0" g="0" b="0"/>
        </a:lnRef>
        <a:fillRef idx="0">
          <a:scrgbClr r="0" g="0" b="0"/>
        </a:fillRef>
        <a:effectRef idx="0">
          <a:scrgbClr r="0" g="0" b="0"/>
        </a:effectRef>
        <a:fontRef idx="minor">
          <a:schemeClr val="tx1"/>
        </a:fontRef>
      </xdr:style>
      <xdr:txBody>
        <a:bodyPr vertOverflow="clip" wrap="square" lIns="144000" rtlCol="0" anchor="t">
          <a:noAutofit/>
        </a:bodyPr>
        <a:lstStyle/>
        <a:p>
          <a:endParaRPr lang="en-US" sz="1100" b="0" i="0" u="none" strike="noStrike">
            <a:solidFill>
              <a:schemeClr val="bg1"/>
            </a:solidFill>
            <a:latin typeface="+mj-lt"/>
            <a:ea typeface="+mn-ea"/>
            <a:cs typeface="+mn-cs"/>
          </a:endParaRPr>
        </a:p>
        <a:p>
          <a:r>
            <a:rPr lang="en-US" sz="1100" b="0" i="0" u="none" strike="noStrike" baseline="0">
              <a:solidFill>
                <a:sysClr val="windowText" lastClr="000000"/>
              </a:solidFill>
              <a:latin typeface="+mj-lt"/>
              <a:ea typeface="+mn-ea"/>
              <a:cs typeface="+mn-cs"/>
            </a:rPr>
            <a:t>Arket kan bruges til afstemning af afgifter på elektricitet for en momsregistreret virksomhed, der anvender elektricitet.</a:t>
          </a:r>
          <a:endParaRPr lang="da-DK" sz="1100" b="0" i="0" u="none" strike="noStrike" baseline="0">
            <a:solidFill>
              <a:sysClr val="windowText" lastClr="000000"/>
            </a:solidFill>
            <a:latin typeface="+mj-lt"/>
            <a:ea typeface="+mn-ea"/>
            <a:cs typeface="+mn-cs"/>
          </a:endParaRPr>
        </a:p>
        <a:p>
          <a:endParaRPr lang="en-US" sz="1100" b="0" i="0" u="none" strike="noStrike">
            <a:solidFill>
              <a:sysClr val="windowText" lastClr="000000"/>
            </a:solidFill>
            <a:latin typeface="+mj-lt"/>
            <a:ea typeface="+mn-ea"/>
            <a:cs typeface="+mn-cs"/>
          </a:endParaRPr>
        </a:p>
        <a:p>
          <a:r>
            <a:rPr lang="en-US" sz="1100" b="0" i="0" u="none" strike="noStrike">
              <a:solidFill>
                <a:sysClr val="windowText" lastClr="000000"/>
              </a:solidFill>
              <a:latin typeface="+mj-lt"/>
              <a:ea typeface="+mn-ea"/>
              <a:cs typeface="+mn-cs"/>
            </a:rPr>
            <a:t>Der vælges</a:t>
          </a:r>
          <a:r>
            <a:rPr lang="en-US" sz="1100" b="0" i="0" u="none" strike="noStrike" baseline="0">
              <a:solidFill>
                <a:sysClr val="windowText" lastClr="000000"/>
              </a:solidFill>
              <a:latin typeface="+mj-lt"/>
              <a:ea typeface="+mn-ea"/>
              <a:cs typeface="+mn-cs"/>
            </a:rPr>
            <a:t> forbrugsmåned,</a:t>
          </a:r>
          <a:r>
            <a:rPr lang="en-US" sz="1100" b="0" i="0" u="none" strike="noStrike">
              <a:solidFill>
                <a:sysClr val="windowText" lastClr="000000"/>
              </a:solidFill>
              <a:latin typeface="+mj-lt"/>
              <a:ea typeface="+mn-ea"/>
              <a:cs typeface="+mn-cs"/>
            </a:rPr>
            <a:t> indtastes periodens fakturabeløb for elektricitet</a:t>
          </a:r>
          <a:r>
            <a:rPr lang="en-US" sz="1100" b="0" i="0" u="none" strike="noStrike" baseline="0">
              <a:solidFill>
                <a:sysClr val="windowText" lastClr="000000"/>
              </a:solidFill>
              <a:latin typeface="+mj-lt"/>
              <a:ea typeface="+mn-ea"/>
              <a:cs typeface="+mn-cs"/>
            </a:rPr>
            <a:t> samt periodens elforbrug i kWh i henhold til købsfakturaen. </a:t>
          </a:r>
          <a:r>
            <a:rPr lang="en-US">
              <a:solidFill>
                <a:sysClr val="windowText" lastClr="000000"/>
              </a:solidFill>
              <a:latin typeface="+mj-lt"/>
            </a:rPr>
            <a:t>Ud</a:t>
          </a:r>
          <a:r>
            <a:rPr lang="en-US" baseline="0">
              <a:solidFill>
                <a:sysClr val="windowText" lastClr="000000"/>
              </a:solidFill>
              <a:latin typeface="+mj-lt"/>
            </a:rPr>
            <a:t> fra dette beregnes den samlede elafgift, hvor meget heraf der kan godtgøres, samt det beløb der skal udgiftsføres.</a:t>
          </a:r>
        </a:p>
        <a:p>
          <a:endParaRPr lang="en-US" baseline="0">
            <a:solidFill>
              <a:sysClr val="windowText" lastClr="000000"/>
            </a:solidFill>
            <a:latin typeface="+mj-lt"/>
          </a:endParaRPr>
        </a:p>
        <a:p>
          <a:r>
            <a:rPr lang="en-US" baseline="0">
              <a:solidFill>
                <a:sysClr val="windowText" lastClr="000000"/>
              </a:solidFill>
              <a:latin typeface="+mj-lt"/>
            </a:rPr>
            <a:t>Fra 1. juli 2022 og igen 1. oktober 2022 er elafgiften sænket. Det er derfor </a:t>
          </a:r>
          <a:r>
            <a:rPr lang="en-US" b="1" baseline="0">
              <a:solidFill>
                <a:sysClr val="windowText" lastClr="000000"/>
              </a:solidFill>
              <a:latin typeface="+mj-lt"/>
            </a:rPr>
            <a:t>vigtigt</a:t>
          </a:r>
          <a:r>
            <a:rPr lang="en-US" baseline="0">
              <a:solidFill>
                <a:sysClr val="windowText" lastClr="000000"/>
              </a:solidFill>
              <a:latin typeface="+mj-lt"/>
            </a:rPr>
            <a:t>, at den faktiske forbrugsmåned som fakturaen vedrører vælges i regnearket.</a:t>
          </a:r>
        </a:p>
        <a:p>
          <a:pPr marL="0" indent="0"/>
          <a:endParaRPr lang="en-US" sz="1100" baseline="0">
            <a:solidFill>
              <a:sysClr val="windowText" lastClr="000000"/>
            </a:solidFill>
            <a:latin typeface="+mj-lt"/>
            <a:ea typeface="+mn-ea"/>
            <a:cs typeface="+mn-cs"/>
          </a:endParaRPr>
        </a:p>
        <a:p>
          <a:pPr marL="0" indent="0"/>
          <a:r>
            <a:rPr lang="en-US" sz="1100" baseline="0">
              <a:solidFill>
                <a:sysClr val="windowText" lastClr="000000"/>
              </a:solidFill>
              <a:latin typeface="+mj-lt"/>
              <a:ea typeface="+mn-ea"/>
              <a:cs typeface="+mn-cs"/>
            </a:rPr>
            <a:t>Vær opmærksom på, at regnearket kun kan anvendes for forbrug af elektricitet i 2022. Regnearket tager højde for de regler, der er gældende fra 1. oktober 2022.</a:t>
          </a:r>
          <a:endParaRPr lang="da-DK" sz="1100" baseline="0">
            <a:solidFill>
              <a:sysClr val="windowText" lastClr="000000"/>
            </a:solidFill>
            <a:latin typeface="+mj-lt"/>
            <a:ea typeface="+mn-ea"/>
            <a:cs typeface="+mn-cs"/>
          </a:endParaRPr>
        </a:p>
      </xdr:txBody>
    </xdr:sp>
    <xdr:clientData/>
  </xdr:oneCellAnchor>
  <xdr:twoCellAnchor editAs="oneCell">
    <xdr:from>
      <xdr:col>1</xdr:col>
      <xdr:colOff>66675</xdr:colOff>
      <xdr:row>0</xdr:row>
      <xdr:rowOff>95250</xdr:rowOff>
    </xdr:from>
    <xdr:to>
      <xdr:col>2</xdr:col>
      <xdr:colOff>1025525</xdr:colOff>
      <xdr:row>5</xdr:row>
      <xdr:rowOff>110490</xdr:rowOff>
    </xdr:to>
    <xdr:pic>
      <xdr:nvPicPr>
        <xdr:cNvPr id="35" name="Picture 34" descr="C:\Users\DKAPS\Documents\PwC_fl_c_j\PwC_fl_130mmh_c.jpg">
          <a:extLst>
            <a:ext uri="{FF2B5EF4-FFF2-40B4-BE49-F238E27FC236}">
              <a16:creationId xmlns:a16="http://schemas.microsoft.com/office/drawing/2014/main" id="{00000000-0008-0000-0100-00002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1269365" cy="963930"/>
        </a:xfrm>
        <a:prstGeom prst="rect">
          <a:avLst/>
        </a:prstGeom>
        <a:noFill/>
        <a:ln>
          <a:noFill/>
        </a:ln>
      </xdr:spPr>
    </xdr:pic>
    <xdr:clientData/>
  </xdr:twoCellAnchor>
  <xdr:twoCellAnchor>
    <xdr:from>
      <xdr:col>1</xdr:col>
      <xdr:colOff>0</xdr:colOff>
      <xdr:row>65</xdr:row>
      <xdr:rowOff>85725</xdr:rowOff>
    </xdr:from>
    <xdr:to>
      <xdr:col>7</xdr:col>
      <xdr:colOff>1209675</xdr:colOff>
      <xdr:row>68</xdr:row>
      <xdr:rowOff>28575</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381000" y="12658725"/>
          <a:ext cx="67627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baseline="0">
              <a:solidFill>
                <a:schemeClr val="dk1"/>
              </a:solidFill>
              <a:effectLst/>
              <a:latin typeface="+mn-lt"/>
              <a:ea typeface="+mn-ea"/>
              <a:cs typeface="+mn-cs"/>
            </a:rPr>
            <a:t>PwC udsender ikke automatisk en ny version af regnearket. Vi orienterer om ændringer via PwC's nyhedsbrev.</a:t>
          </a:r>
          <a:r>
            <a:rPr lang="en-US" sz="1000" b="0" i="0" baseline="0">
              <a:solidFill>
                <a:schemeClr val="dk1"/>
              </a:solidFill>
              <a:effectLst/>
              <a:latin typeface="+mn-lt"/>
              <a:ea typeface="+mn-ea"/>
              <a:cs typeface="+mn-cs"/>
            </a:rPr>
            <a:t> </a:t>
          </a:r>
          <a:r>
            <a:rPr lang="en-US" sz="1000" b="1" i="1" baseline="0">
              <a:solidFill>
                <a:schemeClr val="dk1"/>
              </a:solidFill>
              <a:effectLst/>
              <a:latin typeface="+mn-lt"/>
              <a:ea typeface="+mn-ea"/>
              <a:cs typeface="+mn-cs"/>
            </a:rPr>
            <a:t>Tilmeld dig her:</a:t>
          </a:r>
          <a:endParaRPr lang="en-US" sz="1000">
            <a:effectLst/>
          </a:endParaRPr>
        </a:p>
        <a:p>
          <a:endParaRPr lang="en-US" sz="1000"/>
        </a:p>
      </xdr:txBody>
    </xdr:sp>
    <xdr:clientData/>
  </xdr:twoCellAnchor>
  <xdr:oneCellAnchor>
    <xdr:from>
      <xdr:col>0</xdr:col>
      <xdr:colOff>333375</xdr:colOff>
      <xdr:row>44</xdr:row>
      <xdr:rowOff>76200</xdr:rowOff>
    </xdr:from>
    <xdr:ext cx="7223760" cy="4069080"/>
    <xdr:sp macro="" textlink="">
      <xdr:nvSpPr>
        <xdr:cNvPr id="8" name="TextBox 7">
          <a:extLst>
            <a:ext uri="{FF2B5EF4-FFF2-40B4-BE49-F238E27FC236}">
              <a16:creationId xmlns:a16="http://schemas.microsoft.com/office/drawing/2014/main" id="{1E4D7809-D15C-4081-A60E-513ADC31996B}"/>
            </a:ext>
          </a:extLst>
        </xdr:cNvPr>
        <xdr:cNvSpPr txBox="1"/>
      </xdr:nvSpPr>
      <xdr:spPr>
        <a:xfrm>
          <a:off x="333375" y="8458200"/>
          <a:ext cx="7223760" cy="40690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100" b="1" i="1"/>
        </a:p>
        <a:p>
          <a:r>
            <a:rPr lang="en-US" sz="1100" b="1" i="1"/>
            <a:t>Forudsætninger for brug af regnearket</a:t>
          </a:r>
        </a:p>
        <a:p>
          <a:endParaRPr lang="en-US" sz="500"/>
        </a:p>
        <a:p>
          <a:r>
            <a:rPr lang="en-US" sz="1000" i="0"/>
            <a:t>Beregningerne for afgift af </a:t>
          </a:r>
          <a:r>
            <a:rPr lang="en-US" sz="1000" i="0" u="none"/>
            <a:t>elektricitet</a:t>
          </a:r>
          <a:r>
            <a:rPr lang="en-US" sz="1000" i="0" baseline="0"/>
            <a:t> er foretaget ud fra følgende forudsætninger:</a:t>
          </a:r>
          <a:endParaRPr lang="en-US" sz="1000" i="0"/>
        </a:p>
        <a:p>
          <a:endParaRPr lang="en-US" sz="500" baseline="0"/>
        </a:p>
        <a:p>
          <a:pPr marL="171450" indent="-171450">
            <a:buFontTx/>
            <a:buChar char="◦"/>
          </a:pPr>
          <a:r>
            <a:rPr lang="en-US" sz="1000" baseline="0"/>
            <a:t>Der er ikke anvendt el til aktiviteter omfattet af bilaget til elafgiftsloven (liberale erhverv).</a:t>
          </a:r>
        </a:p>
        <a:p>
          <a:pPr marL="171450" indent="-171450">
            <a:buFontTx/>
            <a:buChar char="◦"/>
          </a:pPr>
          <a:r>
            <a:rPr lang="en-US" sz="1000" baseline="0"/>
            <a:t>Der er ikke anvendt el til private formål </a:t>
          </a:r>
        </a:p>
        <a:p>
          <a:pPr marL="171450" indent="-171450">
            <a:buFontTx/>
            <a:buChar char="◦"/>
          </a:pPr>
          <a:r>
            <a:rPr lang="en-US" sz="1000" baseline="0"/>
            <a:t>Virksomheden har kun momspligtige aktiviteter.</a:t>
          </a:r>
        </a:p>
        <a:p>
          <a:pPr marL="171450" indent="-171450">
            <a:buFontTx/>
            <a:buChar char="◦"/>
          </a:pPr>
          <a:r>
            <a:rPr lang="en-US" sz="1000" baseline="0"/>
            <a:t>Der er ikke anvendt el til ladestandere, som driftes af andre end virksomheden selv.</a:t>
          </a:r>
        </a:p>
        <a:p>
          <a:endParaRPr lang="en-US" sz="1000" baseline="0"/>
        </a:p>
        <a:p>
          <a:r>
            <a:rPr lang="en-US" sz="1100" b="1" i="1" baseline="0"/>
            <a:t>Vær opmærksom på, at</a:t>
          </a:r>
        </a:p>
        <a:p>
          <a:endParaRPr lang="en-US" sz="500" baseline="0"/>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tx1"/>
              </a:solidFill>
              <a:latin typeface="+mn-lt"/>
              <a:ea typeface="+mn-ea"/>
              <a:cs typeface="+mn-cs"/>
            </a:rPr>
            <a:t>"Elkøb ekskl. afgifter (kr.)" og "Debiteres på konto (drift) (kr.)" kan antage negative værdier, såfremt der er indtastet et urealistisk lavt fakturabeløb,</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f</a:t>
          </a:r>
          <a:r>
            <a:rPr lang="en-US" sz="1000">
              <a:solidFill>
                <a:sysClr val="windowText" lastClr="000000"/>
              </a:solidFill>
              <a:latin typeface="+mn-lt"/>
              <a:ea typeface="+mn-ea"/>
              <a:cs typeface="+mn-cs"/>
            </a:rPr>
            <a:t>akturaen</a:t>
          </a:r>
          <a:r>
            <a:rPr lang="en-US" sz="1000" baseline="0">
              <a:solidFill>
                <a:sysClr val="windowText" lastClr="000000"/>
              </a:solidFill>
              <a:latin typeface="+mn-lt"/>
              <a:ea typeface="+mn-ea"/>
              <a:cs typeface="+mn-cs"/>
            </a:rPr>
            <a:t> ikke indeholder rykkergebyr eller andre beløb, der ikke er momspligtige,</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regnearket kan ikke anvendes, hvis virksomhedens CVR- eller SE-nummer ikke er anført på elfakturaen,</a:t>
          </a:r>
        </a:p>
        <a:p>
          <a:pPr marL="171450" indent="-171450" eaLnBrk="1" fontAlgn="auto" latinLnBrk="0" hangingPunct="1">
            <a:buFont typeface="Arial" panose="020B0604020202020204" pitchFamily="34" charset="0"/>
            <a:buChar char="◦"/>
          </a:pPr>
          <a:r>
            <a:rPr lang="en-US" sz="1000" baseline="0">
              <a:solidFill>
                <a:sysClr val="windowText" lastClr="000000"/>
              </a:solidFill>
              <a:latin typeface="+mn-lt"/>
              <a:ea typeface="+mn-ea"/>
              <a:cs typeface="+mn-cs"/>
            </a:rPr>
            <a:t>regnearket kan ikke anvendes til kontering af acontofakturaer og årsopgørelser,</a:t>
          </a:r>
          <a:endParaRPr lang="en-US" sz="1000">
            <a:solidFill>
              <a:srgbClr val="FF0000"/>
            </a:solidFill>
            <a:latin typeface="+mn-lt"/>
            <a:ea typeface="+mn-ea"/>
            <a:cs typeface="+mn-cs"/>
          </a:endParaRPr>
        </a:p>
        <a:p>
          <a:pPr marL="171450" indent="-171450" rtl="0">
            <a:buFont typeface="Arial" panose="020B0604020202020204" pitchFamily="34" charset="0"/>
            <a:buChar char="◦"/>
          </a:pPr>
          <a:r>
            <a:rPr lang="en-US" sz="1000" baseline="0">
              <a:solidFill>
                <a:schemeClr val="tx1"/>
              </a:solidFill>
              <a:latin typeface="+mn-lt"/>
              <a:ea typeface="+mn-ea"/>
              <a:cs typeface="+mn-cs"/>
            </a:rPr>
            <a:t>beregningerne i regnearket foretages ud fra den lovgivning, der er gældende på tidspunktet for regnearkets udarbejdelse, </a:t>
          </a:r>
        </a:p>
        <a:p>
          <a:pPr marL="171450" indent="-171450" rtl="0">
            <a:buFont typeface="Arial" panose="020B0604020202020204" pitchFamily="34" charset="0"/>
            <a:buChar char="◦"/>
          </a:pPr>
          <a:r>
            <a:rPr lang="en-US" sz="1000" baseline="0">
              <a:solidFill>
                <a:schemeClr val="tx1"/>
              </a:solidFill>
              <a:latin typeface="+mn-lt"/>
              <a:ea typeface="+mn-ea"/>
              <a:cs typeface="+mn-cs"/>
            </a:rPr>
            <a:t>ændres lovgivningen, bedes I kontakte nedenstående kontaktpersoner for at få tilsendt et opdateret regneark.</a:t>
          </a:r>
        </a:p>
        <a:p>
          <a:pPr rtl="0"/>
          <a:endParaRPr lang="en-US" sz="1000" baseline="0">
            <a:solidFill>
              <a:schemeClr val="tx1"/>
            </a:solidFill>
            <a:latin typeface="+mn-lt"/>
            <a:ea typeface="+mn-ea"/>
            <a:cs typeface="+mn-cs"/>
          </a:endParaRPr>
        </a:p>
        <a:p>
          <a:pPr rtl="0"/>
          <a:r>
            <a:rPr lang="en-US" sz="1100" b="1" i="1" baseline="0">
              <a:solidFill>
                <a:schemeClr val="tx1"/>
              </a:solidFill>
              <a:latin typeface="+mn-lt"/>
              <a:ea typeface="+mn-ea"/>
              <a:cs typeface="+mn-cs"/>
            </a:rPr>
            <a:t>Kontakt PwC</a:t>
          </a:r>
        </a:p>
        <a:p>
          <a:pPr rtl="0"/>
          <a:endParaRPr lang="en-US" sz="500" b="1" i="1" baseline="0">
            <a:solidFill>
              <a:schemeClr val="tx1"/>
            </a:solidFill>
            <a:effectLst/>
            <a:latin typeface="+mn-lt"/>
            <a:ea typeface="+mn-ea"/>
            <a:cs typeface="+mn-cs"/>
          </a:endParaRPr>
        </a:p>
        <a:p>
          <a:pPr rtl="0"/>
          <a:r>
            <a:rPr lang="en-US" sz="1000" baseline="0">
              <a:solidFill>
                <a:schemeClr val="tx1"/>
              </a:solidFill>
              <a:effectLst/>
              <a:latin typeface="+mn-lt"/>
              <a:ea typeface="+mn-ea"/>
              <a:cs typeface="+mn-cs"/>
            </a:rPr>
            <a:t>Hvis forholdene ikke opfylder disse forudsætninger, kan I kontakte:</a:t>
          </a:r>
          <a:endParaRPr lang="en-US" sz="1000">
            <a:effectLst/>
          </a:endParaRPr>
        </a:p>
        <a:p>
          <a:endParaRPr lang="en-US" sz="500" b="0" baseline="0">
            <a:solidFill>
              <a:schemeClr val="tx1"/>
            </a:solidFill>
            <a:effectLst/>
            <a:latin typeface="+mn-lt"/>
            <a:ea typeface="+mn-ea"/>
            <a:cs typeface="+mn-cs"/>
          </a:endParaRPr>
        </a:p>
        <a:p>
          <a:r>
            <a:rPr lang="en-US" sz="1000" b="1" baseline="0">
              <a:solidFill>
                <a:schemeClr val="tx1"/>
              </a:solidFill>
              <a:effectLst/>
              <a:latin typeface="+mn-lt"/>
              <a:ea typeface="+mn-ea"/>
              <a:cs typeface="+mn-cs"/>
            </a:rPr>
            <a:t>Charlott Boldrup</a:t>
          </a:r>
          <a:r>
            <a:rPr lang="en-US" sz="1000" b="0" baseline="0">
              <a:solidFill>
                <a:schemeClr val="tx1"/>
              </a:solidFill>
              <a:effectLst/>
              <a:latin typeface="+mn-lt"/>
              <a:ea typeface="+mn-ea"/>
              <a:cs typeface="+mn-cs"/>
            </a:rPr>
            <a:t>	</a:t>
          </a:r>
          <a:r>
            <a:rPr lang="en-US" sz="1000" b="1" baseline="0">
              <a:solidFill>
                <a:schemeClr val="tx1"/>
              </a:solidFill>
              <a:effectLst/>
              <a:latin typeface="+mn-lt"/>
              <a:ea typeface="+mn-ea"/>
              <a:cs typeface="+mn-cs"/>
            </a:rPr>
            <a:t>E: </a:t>
          </a:r>
          <a:r>
            <a:rPr lang="en-US" sz="1000" b="0" baseline="0">
              <a:solidFill>
                <a:schemeClr val="tx1"/>
              </a:solidFill>
              <a:effectLst/>
              <a:latin typeface="+mn-lt"/>
              <a:ea typeface="+mn-ea"/>
              <a:cs typeface="+mn-cs"/>
            </a:rPr>
            <a:t>charlott.boldrup@pwc.com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9710	(TAX afgifter, København)</a:t>
          </a:r>
          <a:endParaRPr lang="da-DK" sz="1000">
            <a:effectLst/>
          </a:endParaRPr>
        </a:p>
        <a:p>
          <a:r>
            <a:rPr lang="en-US" sz="1000" b="1" baseline="0">
              <a:solidFill>
                <a:schemeClr val="tx1"/>
              </a:solidFill>
              <a:effectLst/>
              <a:latin typeface="+mn-lt"/>
              <a:ea typeface="+mn-ea"/>
              <a:cs typeface="+mn-cs"/>
            </a:rPr>
            <a:t>Christian Morsø Windberg	E: </a:t>
          </a:r>
          <a:r>
            <a:rPr lang="en-US" sz="1000" b="0" baseline="0">
              <a:solidFill>
                <a:schemeClr val="tx1"/>
              </a:solidFill>
              <a:effectLst/>
              <a:latin typeface="+mn-lt"/>
              <a:ea typeface="+mn-ea"/>
              <a:cs typeface="+mn-cs"/>
            </a:rPr>
            <a:t>christian.windberg@pwc.com</a:t>
          </a:r>
          <a:r>
            <a:rPr lang="en-US" sz="1000" b="1" baseline="0">
              <a:solidFill>
                <a:schemeClr val="tx1"/>
              </a:solidFill>
              <a:effectLst/>
              <a:latin typeface="+mn-lt"/>
              <a:ea typeface="+mn-ea"/>
              <a:cs typeface="+mn-cs"/>
            </a:rPr>
            <a:t>		T: </a:t>
          </a:r>
          <a:r>
            <a:rPr lang="en-US" sz="1000" b="0" baseline="0">
              <a:solidFill>
                <a:schemeClr val="tx1"/>
              </a:solidFill>
              <a:effectLst/>
              <a:latin typeface="+mn-lt"/>
              <a:ea typeface="+mn-ea"/>
              <a:cs typeface="+mn-cs"/>
            </a:rPr>
            <a:t>3945 9577	(TAX afgifter, Århus)</a:t>
          </a:r>
        </a:p>
        <a:p>
          <a:endParaRPr lang="da-DK" sz="1000">
            <a:effectLst/>
          </a:endParaRPr>
        </a:p>
      </xdr:txBody>
    </xdr:sp>
    <xdr:clientData/>
  </xdr:oneCellAnchor>
  <xdr:twoCellAnchor editAs="oneCell">
    <xdr:from>
      <xdr:col>0</xdr:col>
      <xdr:colOff>314325</xdr:colOff>
      <xdr:row>68</xdr:row>
      <xdr:rowOff>38100</xdr:rowOff>
    </xdr:from>
    <xdr:to>
      <xdr:col>8</xdr:col>
      <xdr:colOff>180975</xdr:colOff>
      <xdr:row>73</xdr:row>
      <xdr:rowOff>15548</xdr:rowOff>
    </xdr:to>
    <xdr:pic>
      <xdr:nvPicPr>
        <xdr:cNvPr id="3" name="Picture 2">
          <a:hlinkClick xmlns:r="http://schemas.openxmlformats.org/officeDocument/2006/relationships" r:id="rId2"/>
          <a:extLst>
            <a:ext uri="{FF2B5EF4-FFF2-40B4-BE49-F238E27FC236}">
              <a16:creationId xmlns:a16="http://schemas.microsoft.com/office/drawing/2014/main" id="{D6808B49-A23B-4B7B-922C-F6BE3C4BF2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3944600"/>
          <a:ext cx="7181850" cy="929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8</xdr:row>
      <xdr:rowOff>76198</xdr:rowOff>
    </xdr:from>
    <xdr:ext cx="6934200" cy="1857377"/>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381000" y="1600198"/>
          <a:ext cx="6934200" cy="1857377"/>
        </a:xfrm>
        <a:prstGeom prst="rect">
          <a:avLst/>
        </a:prstGeom>
        <a:solidFill>
          <a:srgbClr val="DEDEDE"/>
        </a:solidFill>
        <a:ln>
          <a:noFill/>
        </a:ln>
      </xdr:spPr>
      <xdr:style>
        <a:lnRef idx="0">
          <a:scrgbClr r="0" g="0" b="0"/>
        </a:lnRef>
        <a:fillRef idx="0">
          <a:scrgbClr r="0" g="0" b="0"/>
        </a:fillRef>
        <a:effectRef idx="0">
          <a:scrgbClr r="0" g="0" b="0"/>
        </a:effectRef>
        <a:fontRef idx="minor">
          <a:schemeClr val="tx1"/>
        </a:fontRef>
      </xdr:style>
      <xdr:txBody>
        <a:bodyPr vertOverflow="clip" wrap="square" lIns="144000" rtlCol="0" anchor="t">
          <a:noAutofit/>
        </a:bodyPr>
        <a:lstStyle/>
        <a:p>
          <a:endParaRPr lang="en-US" sz="1100" b="0" i="0">
            <a:solidFill>
              <a:sysClr val="windowText" lastClr="000000"/>
            </a:solidFill>
            <a:effectLst/>
            <a:latin typeface="+mn-lt"/>
            <a:ea typeface="+mn-ea"/>
            <a:cs typeface="+mn-cs"/>
          </a:endParaRPr>
        </a:p>
        <a:p>
          <a:r>
            <a:rPr lang="en-US" sz="1100" b="0" i="0">
              <a:solidFill>
                <a:sysClr val="windowText" lastClr="000000"/>
              </a:solidFill>
              <a:effectLst/>
              <a:latin typeface="+mn-lt"/>
              <a:ea typeface="+mn-ea"/>
              <a:cs typeface="+mn-cs"/>
            </a:rPr>
            <a:t>Arket kan bruges til afstemning af afgifter på vand for en momsregistreret virksomhed, der har et</a:t>
          </a:r>
          <a:r>
            <a:rPr lang="en-US" sz="1100" b="0" i="0" baseline="0">
              <a:solidFill>
                <a:sysClr val="windowText" lastClr="000000"/>
              </a:solidFill>
              <a:effectLst/>
              <a:latin typeface="+mn-lt"/>
              <a:ea typeface="+mn-ea"/>
              <a:cs typeface="+mn-cs"/>
            </a:rPr>
            <a:t> </a:t>
          </a:r>
          <a:r>
            <a:rPr lang="en-US" sz="1100" b="0" i="0">
              <a:solidFill>
                <a:sysClr val="windowText" lastClr="000000"/>
              </a:solidFill>
              <a:effectLst/>
              <a:latin typeface="+mn-lt"/>
              <a:ea typeface="+mn-ea"/>
              <a:cs typeface="+mn-cs"/>
            </a:rPr>
            <a:t>vandforbrug.</a:t>
          </a:r>
        </a:p>
        <a:p>
          <a:endParaRPr lang="da-DK">
            <a:solidFill>
              <a:sysClr val="windowText" lastClr="000000"/>
            </a:solidFill>
            <a:effectLst/>
          </a:endParaRPr>
        </a:p>
        <a:p>
          <a:r>
            <a:rPr lang="en-US" sz="1100" b="0" i="0">
              <a:solidFill>
                <a:sysClr val="windowText" lastClr="000000"/>
              </a:solidFill>
              <a:effectLst/>
              <a:latin typeface="+mn-lt"/>
              <a:ea typeface="+mn-ea"/>
              <a:cs typeface="+mn-cs"/>
            </a:rPr>
            <a:t>Der indtastes periodens fakturabeløb</a:t>
          </a:r>
          <a:r>
            <a:rPr lang="en-US" sz="1100" b="0" i="0" baseline="0">
              <a:solidFill>
                <a:sysClr val="windowText" lastClr="000000"/>
              </a:solidFill>
              <a:effectLst/>
              <a:latin typeface="+mn-lt"/>
              <a:ea typeface="+mn-ea"/>
              <a:cs typeface="+mn-cs"/>
            </a:rPr>
            <a:t> samt periodens vandforbrug i m3 i henhold til fakturaen fra forsyningsselskabet. </a:t>
          </a:r>
          <a:r>
            <a:rPr lang="en-US" sz="1100">
              <a:solidFill>
                <a:sysClr val="windowText" lastClr="000000"/>
              </a:solidFill>
              <a:effectLst/>
              <a:latin typeface="+mn-lt"/>
              <a:ea typeface="+mn-ea"/>
              <a:cs typeface="+mn-cs"/>
            </a:rPr>
            <a:t>Ud</a:t>
          </a:r>
          <a:r>
            <a:rPr lang="en-US" sz="1100" baseline="0">
              <a:solidFill>
                <a:sysClr val="windowText" lastClr="000000"/>
              </a:solidFill>
              <a:effectLst/>
              <a:latin typeface="+mn-lt"/>
              <a:ea typeface="+mn-ea"/>
              <a:cs typeface="+mn-cs"/>
            </a:rPr>
            <a:t> fra dette beregnes de samlede afgifter, hvor meget heraf der kan godtgøres, samt det beløb der skal udgiftsføres.</a:t>
          </a:r>
        </a:p>
        <a:p>
          <a:endParaRPr lang="da-DK">
            <a:solidFill>
              <a:sysClr val="windowText" lastClr="000000"/>
            </a:solidFill>
            <a:effectLst/>
          </a:endParaRPr>
        </a:p>
        <a:p>
          <a:r>
            <a:rPr lang="en-US" sz="1100">
              <a:solidFill>
                <a:sysClr val="windowText" lastClr="000000"/>
              </a:solidFill>
              <a:effectLst/>
              <a:latin typeface="+mn-lt"/>
              <a:ea typeface="+mn-ea"/>
              <a:cs typeface="+mn-cs"/>
            </a:rPr>
            <a:t>Vær opmærksom på, at regnearket kun kan</a:t>
          </a:r>
          <a:r>
            <a:rPr lang="en-US" sz="1100" baseline="0">
              <a:solidFill>
                <a:sysClr val="windowText" lastClr="000000"/>
              </a:solidFill>
              <a:effectLst/>
              <a:latin typeface="+mn-lt"/>
              <a:ea typeface="+mn-ea"/>
              <a:cs typeface="+mn-cs"/>
            </a:rPr>
            <a:t> anvendes for forbrug af vand i perioden 1. januar 2022 - 31. december 2022.</a:t>
          </a:r>
          <a:endParaRPr lang="da-DK">
            <a:solidFill>
              <a:sysClr val="windowText" lastClr="000000"/>
            </a:solidFill>
            <a:effectLst/>
          </a:endParaRPr>
        </a:p>
        <a:p>
          <a:endParaRPr lang="en-US" baseline="0">
            <a:solidFill>
              <a:schemeClr val="bg1"/>
            </a:solidFill>
            <a:latin typeface="+mj-lt"/>
          </a:endParaRPr>
        </a:p>
        <a:p>
          <a:endParaRPr lang="en-US" sz="1100">
            <a:solidFill>
              <a:schemeClr val="bg1"/>
            </a:solidFill>
            <a:latin typeface="+mj-lt"/>
          </a:endParaRPr>
        </a:p>
      </xdr:txBody>
    </xdr:sp>
    <xdr:clientData/>
  </xdr:oneCellAnchor>
  <xdr:twoCellAnchor editAs="oneCell">
    <xdr:from>
      <xdr:col>1</xdr:col>
      <xdr:colOff>66675</xdr:colOff>
      <xdr:row>0</xdr:row>
      <xdr:rowOff>95250</xdr:rowOff>
    </xdr:from>
    <xdr:to>
      <xdr:col>2</xdr:col>
      <xdr:colOff>1008380</xdr:colOff>
      <xdr:row>5</xdr:row>
      <xdr:rowOff>93345</xdr:rowOff>
    </xdr:to>
    <xdr:pic>
      <xdr:nvPicPr>
        <xdr:cNvPr id="40" name="Picture 39" descr="C:\Users\DKAPS\Documents\PwC_fl_c_j\PwC_fl_130mmh_c.jpg">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1269365" cy="963930"/>
        </a:xfrm>
        <a:prstGeom prst="rect">
          <a:avLst/>
        </a:prstGeom>
        <a:noFill/>
        <a:ln>
          <a:noFill/>
        </a:ln>
      </xdr:spPr>
    </xdr:pic>
    <xdr:clientData/>
  </xdr:twoCellAnchor>
  <xdr:twoCellAnchor>
    <xdr:from>
      <xdr:col>1</xdr:col>
      <xdr:colOff>0</xdr:colOff>
      <xdr:row>65</xdr:row>
      <xdr:rowOff>85725</xdr:rowOff>
    </xdr:from>
    <xdr:to>
      <xdr:col>7</xdr:col>
      <xdr:colOff>1209675</xdr:colOff>
      <xdr:row>68</xdr:row>
      <xdr:rowOff>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0" y="12601575"/>
          <a:ext cx="675322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baseline="0">
              <a:solidFill>
                <a:schemeClr val="dk1"/>
              </a:solidFill>
              <a:effectLst/>
              <a:latin typeface="+mn-lt"/>
              <a:ea typeface="+mn-ea"/>
              <a:cs typeface="+mn-cs"/>
            </a:rPr>
            <a:t>PwC udsender ikke automatisk en ny version af regnearket. Vi orienterer om ændringer </a:t>
          </a:r>
          <a:r>
            <a:rPr lang="da-DK" sz="1000" b="1" i="1" baseline="0">
              <a:solidFill>
                <a:schemeClr val="dk1"/>
              </a:solidFill>
              <a:effectLst/>
              <a:latin typeface="+mn-lt"/>
              <a:ea typeface="+mn-ea"/>
              <a:cs typeface="+mn-cs"/>
            </a:rPr>
            <a:t>via PwC's nyhedsbrev</a:t>
          </a:r>
          <a:r>
            <a:rPr lang="en-US" sz="1000" b="1" i="1" baseline="0">
              <a:solidFill>
                <a:schemeClr val="dk1"/>
              </a:solidFill>
              <a:effectLst/>
              <a:latin typeface="+mn-lt"/>
              <a:ea typeface="+mn-ea"/>
              <a:cs typeface="+mn-cs"/>
            </a:rPr>
            <a:t>. Tilmeld dig her:</a:t>
          </a:r>
          <a:endParaRPr lang="en-US" sz="1000">
            <a:effectLst/>
          </a:endParaRPr>
        </a:p>
        <a:p>
          <a:endParaRPr lang="en-US" sz="1000"/>
        </a:p>
      </xdr:txBody>
    </xdr:sp>
    <xdr:clientData/>
  </xdr:twoCellAnchor>
  <xdr:oneCellAnchor>
    <xdr:from>
      <xdr:col>0</xdr:col>
      <xdr:colOff>342900</xdr:colOff>
      <xdr:row>43</xdr:row>
      <xdr:rowOff>114300</xdr:rowOff>
    </xdr:from>
    <xdr:ext cx="7147560" cy="4352925"/>
    <xdr:sp macro="" textlink="">
      <xdr:nvSpPr>
        <xdr:cNvPr id="8" name="TextBox 7">
          <a:extLst>
            <a:ext uri="{FF2B5EF4-FFF2-40B4-BE49-F238E27FC236}">
              <a16:creationId xmlns:a16="http://schemas.microsoft.com/office/drawing/2014/main" id="{46BD6D32-3F17-4BDA-824D-D8DAC8398140}"/>
            </a:ext>
          </a:extLst>
        </xdr:cNvPr>
        <xdr:cNvSpPr txBox="1"/>
      </xdr:nvSpPr>
      <xdr:spPr>
        <a:xfrm>
          <a:off x="342900" y="8496300"/>
          <a:ext cx="7147560" cy="435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i="1"/>
            <a:t>Forudsætninger for brug af regnearket</a:t>
          </a:r>
        </a:p>
        <a:p>
          <a:endParaRPr lang="en-US" sz="500"/>
        </a:p>
        <a:p>
          <a:r>
            <a:rPr lang="en-US" sz="1000" i="0"/>
            <a:t>Beregningerne for afgift af </a:t>
          </a:r>
          <a:r>
            <a:rPr lang="en-US" sz="1000" i="0" u="none"/>
            <a:t>vand</a:t>
          </a:r>
          <a:r>
            <a:rPr lang="en-US" sz="1000" i="0" baseline="0"/>
            <a:t> er foretaget ud fra følgende forudsætninger:</a:t>
          </a:r>
          <a:endParaRPr lang="en-US" sz="1000" i="0"/>
        </a:p>
        <a:p>
          <a:endParaRPr lang="en-US" sz="500" baseline="0"/>
        </a:p>
        <a:p>
          <a:pPr marL="171450" indent="-171450">
            <a:buFontTx/>
            <a:buChar char="◦"/>
          </a:pPr>
          <a:r>
            <a:rPr lang="en-US" sz="1000" baseline="0">
              <a:solidFill>
                <a:schemeClr val="tx1"/>
              </a:solidFill>
              <a:effectLst/>
              <a:latin typeface="+mn-lt"/>
              <a:ea typeface="+mn-ea"/>
              <a:cs typeface="+mn-cs"/>
            </a:rPr>
            <a:t>Der er ikke anvendt vand til private formål.</a:t>
          </a:r>
          <a:endParaRPr lang="en-US" sz="1000" baseline="0"/>
        </a:p>
        <a:p>
          <a:pPr marL="171450" marR="0" indent="-171450" defTabSz="914400" eaLnBrk="1" fontAlgn="auto" latinLnBrk="0" hangingPunct="1">
            <a:lnSpc>
              <a:spcPct val="100000"/>
            </a:lnSpc>
            <a:spcBef>
              <a:spcPts val="0"/>
            </a:spcBef>
            <a:spcAft>
              <a:spcPts val="0"/>
            </a:spcAft>
            <a:buClrTx/>
            <a:buSzTx/>
            <a:buFontTx/>
            <a:buChar char="◦"/>
            <a:tabLst/>
            <a:defRPr/>
          </a:pPr>
          <a:r>
            <a:rPr lang="en-US" sz="1000" baseline="0">
              <a:solidFill>
                <a:schemeClr val="tx1"/>
              </a:solidFill>
              <a:effectLst/>
              <a:latin typeface="+mn-lt"/>
              <a:ea typeface="+mn-ea"/>
              <a:cs typeface="+mn-cs"/>
            </a:rPr>
            <a:t>Virksomheden har kun momspligtige aktiviteter.</a:t>
          </a:r>
          <a:endParaRPr lang="en-US" sz="1000">
            <a:effectLst/>
          </a:endParaRPr>
        </a:p>
        <a:p>
          <a:pPr marL="171450" indent="-171450">
            <a:buFontTx/>
            <a:buChar char="◦"/>
          </a:pPr>
          <a:r>
            <a:rPr lang="en-US" sz="1000" b="0" baseline="0">
              <a:solidFill>
                <a:schemeClr val="tx1"/>
              </a:solidFill>
              <a:effectLst/>
              <a:latin typeface="+mn-lt"/>
              <a:ea typeface="+mn-ea"/>
              <a:cs typeface="+mn-cs"/>
            </a:rPr>
            <a:t>Virksomheden har ikke egen boring.</a:t>
          </a:r>
        </a:p>
        <a:p>
          <a:pPr marL="171450" indent="-171450">
            <a:buFontTx/>
            <a:buChar char="◦"/>
          </a:pPr>
          <a:endParaRPr lang="en-US" sz="1000" baseline="0"/>
        </a:p>
        <a:p>
          <a:r>
            <a:rPr lang="en-US" sz="1100" b="1" i="1" baseline="0"/>
            <a:t>Vær opmærksom på, at</a:t>
          </a:r>
        </a:p>
        <a:p>
          <a:endParaRPr lang="en-US" sz="500" baseline="0"/>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"Vandkøb ekskl. afgifter (kr.)" og "Debiteres på konto (drift) (kr.)" kan antage negative værdier, såfremt der er indtastet et urealistisk lavt fakturabeløb,</a:t>
          </a:r>
          <a:endParaRPr lang="en-US" sz="1000">
            <a:effectLst/>
          </a:endParaRPr>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liberale erhverv kan få godtgjort afgift af vand i samme omfang, som de har fradragsret for moms</a:t>
          </a:r>
          <a:endParaRPr lang="en-US" sz="1000">
            <a:effectLst/>
          </a:endParaRPr>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f</a:t>
          </a:r>
          <a:r>
            <a:rPr lang="en-US" sz="1000">
              <a:solidFill>
                <a:schemeClr val="tx1"/>
              </a:solidFill>
              <a:effectLst/>
              <a:latin typeface="+mn-lt"/>
              <a:ea typeface="+mn-ea"/>
              <a:cs typeface="+mn-cs"/>
            </a:rPr>
            <a:t>akturaen</a:t>
          </a:r>
          <a:r>
            <a:rPr lang="en-US" sz="1000" baseline="0">
              <a:solidFill>
                <a:schemeClr val="tx1"/>
              </a:solidFill>
              <a:effectLst/>
              <a:latin typeface="+mn-lt"/>
              <a:ea typeface="+mn-ea"/>
              <a:cs typeface="+mn-cs"/>
            </a:rPr>
            <a:t> ikke indeholder rykkergebyr eller andre beløb, der ikke er momspligtige,</a:t>
          </a:r>
          <a:endParaRPr lang="en-US" sz="1000">
            <a:effectLst/>
          </a:endParaRPr>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regnearket kan ikke anvendes til kontering af acontofakturaer og årsopgørelse, hvis virksomhedens årsopgørelse ikke følger kalenderåret,</a:t>
          </a:r>
          <a:endParaRPr lang="en-US" sz="1000">
            <a:effectLst/>
          </a:endParaRPr>
        </a:p>
        <a:p>
          <a:pPr marL="171450" indent="-171450" rtl="0">
            <a:buFont typeface="Arial" panose="020B0604020202020204" pitchFamily="34" charset="0"/>
            <a:buChar char="◦"/>
          </a:pPr>
          <a:r>
            <a:rPr lang="en-US" sz="1000" baseline="0">
              <a:solidFill>
                <a:schemeClr val="tx1"/>
              </a:solidFill>
              <a:effectLst/>
              <a:latin typeface="+mn-lt"/>
              <a:ea typeface="+mn-ea"/>
              <a:cs typeface="+mn-cs"/>
            </a:rPr>
            <a:t>beregningerne i regnearket foretages ud fra den lovgivning, der er gældende på tidspunktet for regnearkets udarbejdelse. </a:t>
          </a:r>
        </a:p>
        <a:p>
          <a:pPr marL="171450" indent="-171450" rtl="0">
            <a:buFont typeface="Arial" panose="020B0604020202020204" pitchFamily="34" charset="0"/>
            <a:buChar char="◦"/>
          </a:pPr>
          <a:r>
            <a:rPr lang="en-US" sz="1000" baseline="0">
              <a:solidFill>
                <a:schemeClr val="tx1"/>
              </a:solidFill>
              <a:effectLst/>
              <a:latin typeface="+mn-lt"/>
              <a:ea typeface="+mn-ea"/>
              <a:cs typeface="+mn-cs"/>
            </a:rPr>
            <a:t>Ændres lovgivningen, bedes I kontakte nedenstående kontaktpersoner for at få tilsendt et opdateret regneark.</a:t>
          </a:r>
          <a:endParaRPr lang="en-US" sz="1000">
            <a:effectLst/>
          </a:endParaRPr>
        </a:p>
        <a:p>
          <a:pPr rtl="0"/>
          <a:endParaRPr lang="en-US" sz="1000" baseline="0">
            <a:solidFill>
              <a:schemeClr val="tx1"/>
            </a:solidFill>
            <a:latin typeface="+mn-lt"/>
            <a:ea typeface="+mn-ea"/>
            <a:cs typeface="+mn-cs"/>
          </a:endParaRPr>
        </a:p>
        <a:p>
          <a:pPr rtl="0"/>
          <a:r>
            <a:rPr lang="en-US" sz="1100" b="1" i="1" baseline="0">
              <a:solidFill>
                <a:schemeClr val="tx1"/>
              </a:solidFill>
              <a:latin typeface="+mn-lt"/>
              <a:ea typeface="+mn-ea"/>
              <a:cs typeface="+mn-cs"/>
            </a:rPr>
            <a:t>Kontakt PwC</a:t>
          </a:r>
        </a:p>
        <a:p>
          <a:pPr rtl="0"/>
          <a:endParaRPr lang="en-US" sz="500" b="1" i="1" baseline="0">
            <a:solidFill>
              <a:schemeClr val="tx1"/>
            </a:solidFill>
            <a:effectLst/>
            <a:latin typeface="+mn-lt"/>
            <a:ea typeface="+mn-ea"/>
            <a:cs typeface="+mn-cs"/>
          </a:endParaRPr>
        </a:p>
        <a:p>
          <a:pPr rtl="0"/>
          <a:r>
            <a:rPr lang="en-US" sz="1000" baseline="0">
              <a:solidFill>
                <a:schemeClr val="tx1"/>
              </a:solidFill>
              <a:effectLst/>
              <a:latin typeface="+mn-lt"/>
              <a:ea typeface="+mn-ea"/>
              <a:cs typeface="+mn-cs"/>
            </a:rPr>
            <a:t>Hvis forholdene ikke opfylder disse forudsætninger, kan I kontakte:</a:t>
          </a:r>
          <a:endParaRPr lang="en-US" sz="1000">
            <a:effectLst/>
          </a:endParaRPr>
        </a:p>
        <a:p>
          <a:endParaRPr lang="en-US" sz="500" b="0" baseline="0">
            <a:solidFill>
              <a:schemeClr val="tx1"/>
            </a:solidFill>
            <a:effectLst/>
            <a:latin typeface="+mn-lt"/>
            <a:ea typeface="+mn-ea"/>
            <a:cs typeface="+mn-cs"/>
          </a:endParaRPr>
        </a:p>
        <a:p>
          <a:r>
            <a:rPr lang="en-US" sz="1000" b="1" baseline="0">
              <a:solidFill>
                <a:schemeClr val="tx1"/>
              </a:solidFill>
              <a:effectLst/>
              <a:latin typeface="+mn-lt"/>
              <a:ea typeface="+mn-ea"/>
              <a:cs typeface="+mn-cs"/>
            </a:rPr>
            <a:t>Charlott Boldrup</a:t>
          </a:r>
          <a:r>
            <a:rPr lang="en-US" sz="1000" b="0" baseline="0">
              <a:solidFill>
                <a:schemeClr val="tx1"/>
              </a:solidFill>
              <a:effectLst/>
              <a:latin typeface="+mn-lt"/>
              <a:ea typeface="+mn-ea"/>
              <a:cs typeface="+mn-cs"/>
            </a:rPr>
            <a:t>	</a:t>
          </a:r>
          <a:r>
            <a:rPr lang="en-US" sz="1000" b="1" baseline="0">
              <a:solidFill>
                <a:schemeClr val="tx1"/>
              </a:solidFill>
              <a:effectLst/>
              <a:latin typeface="+mn-lt"/>
              <a:ea typeface="+mn-ea"/>
              <a:cs typeface="+mn-cs"/>
            </a:rPr>
            <a:t>E: </a:t>
          </a:r>
          <a:r>
            <a:rPr lang="en-US" sz="1000" b="0" baseline="0">
              <a:solidFill>
                <a:schemeClr val="tx1"/>
              </a:solidFill>
              <a:effectLst/>
              <a:latin typeface="+mn-lt"/>
              <a:ea typeface="+mn-ea"/>
              <a:cs typeface="+mn-cs"/>
            </a:rPr>
            <a:t>charlott.boldrup@pwc.com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9710	(TAX afgifter, København)</a:t>
          </a:r>
        </a:p>
        <a:p>
          <a:r>
            <a:rPr lang="en-US" sz="1000" b="1" baseline="0">
              <a:solidFill>
                <a:schemeClr val="tx1"/>
              </a:solidFill>
              <a:effectLst/>
              <a:latin typeface="+mn-lt"/>
              <a:ea typeface="+mn-ea"/>
              <a:cs typeface="+mn-cs"/>
            </a:rPr>
            <a:t>Christian Morsø Windberg	E: </a:t>
          </a:r>
          <a:r>
            <a:rPr lang="en-US" sz="1000" b="0" baseline="0">
              <a:solidFill>
                <a:schemeClr val="tx1"/>
              </a:solidFill>
              <a:effectLst/>
              <a:latin typeface="+mn-lt"/>
              <a:ea typeface="+mn-ea"/>
              <a:cs typeface="+mn-cs"/>
            </a:rPr>
            <a:t>christian.windberg@pwc.com</a:t>
          </a:r>
          <a:r>
            <a:rPr lang="en-US" sz="1000" b="1" baseline="0">
              <a:solidFill>
                <a:schemeClr val="tx1"/>
              </a:solidFill>
              <a:effectLst/>
              <a:latin typeface="+mn-lt"/>
              <a:ea typeface="+mn-ea"/>
              <a:cs typeface="+mn-cs"/>
            </a:rPr>
            <a:t>		T: </a:t>
          </a:r>
          <a:r>
            <a:rPr lang="en-US" sz="1000" b="0" baseline="0">
              <a:solidFill>
                <a:schemeClr val="tx1"/>
              </a:solidFill>
              <a:effectLst/>
              <a:latin typeface="+mn-lt"/>
              <a:ea typeface="+mn-ea"/>
              <a:cs typeface="+mn-cs"/>
            </a:rPr>
            <a:t>3945 9577	(TAX afgifter, Århus)</a:t>
          </a:r>
          <a:endParaRPr lang="da-DK" sz="1000" b="0">
            <a:effectLst/>
          </a:endParaRPr>
        </a:p>
        <a:p>
          <a:endParaRPr lang="en-US" sz="1000"/>
        </a:p>
      </xdr:txBody>
    </xdr:sp>
    <xdr:clientData/>
  </xdr:oneCellAnchor>
  <xdr:twoCellAnchor editAs="oneCell">
    <xdr:from>
      <xdr:col>0</xdr:col>
      <xdr:colOff>314325</xdr:colOff>
      <xdr:row>68</xdr:row>
      <xdr:rowOff>76200</xdr:rowOff>
    </xdr:from>
    <xdr:to>
      <xdr:col>8</xdr:col>
      <xdr:colOff>180975</xdr:colOff>
      <xdr:row>73</xdr:row>
      <xdr:rowOff>53648</xdr:rowOff>
    </xdr:to>
    <xdr:pic>
      <xdr:nvPicPr>
        <xdr:cNvPr id="9" name="Picture 8">
          <a:hlinkClick xmlns:r="http://schemas.openxmlformats.org/officeDocument/2006/relationships" r:id="rId2"/>
          <a:extLst>
            <a:ext uri="{FF2B5EF4-FFF2-40B4-BE49-F238E27FC236}">
              <a16:creationId xmlns:a16="http://schemas.microsoft.com/office/drawing/2014/main" id="{D8E2F480-6C3F-4A46-99C3-BC291D9095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3411200"/>
          <a:ext cx="7181850" cy="929948"/>
        </a:xfrm>
        <a:prstGeom prst="rect">
          <a:avLst/>
        </a:prstGeom>
      </xdr:spPr>
    </xdr:pic>
    <xdr:clientData/>
  </xdr:twoCellAnchor>
</xdr:wsDr>
</file>

<file path=xl/theme/theme1.xml><?xml version="1.0" encoding="utf-8"?>
<a:theme xmlns:a="http://schemas.openxmlformats.org/drawingml/2006/main" name="PwC Print">
  <a:themeElements>
    <a:clrScheme name="PwC Print Ocean Palette">
      <a:dk1>
        <a:srgbClr val="000000"/>
      </a:dk1>
      <a:lt1>
        <a:srgbClr val="FFFFFF"/>
      </a:lt1>
      <a:dk2>
        <a:srgbClr val="00457C"/>
      </a:dk2>
      <a:lt2>
        <a:srgbClr val="FFFFFF"/>
      </a:lt2>
      <a:accent1>
        <a:srgbClr val="00A5D9"/>
      </a:accent1>
      <a:accent2>
        <a:srgbClr val="3DA8D5"/>
      </a:accent2>
      <a:accent3>
        <a:srgbClr val="8BCBE6"/>
      </a:accent3>
      <a:accent4>
        <a:srgbClr val="B1DCEE"/>
      </a:accent4>
      <a:accent5>
        <a:srgbClr val="D8EEF7"/>
      </a:accent5>
      <a:accent6>
        <a:srgbClr val="00457C"/>
      </a:accent6>
      <a:hlink>
        <a:srgbClr val="2666A6"/>
      </a:hlink>
      <a:folHlink>
        <a:srgbClr val="334063"/>
      </a:folHlink>
    </a:clrScheme>
    <a:fontScheme name="PwC">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63500" tIns="0" rIns="64800" bIns="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20000"/>
          </a:spcAft>
          <a:buClrTx/>
          <a:buSzPct val="90000"/>
          <a:buFontTx/>
          <a:buNone/>
          <a:tabLst/>
          <a:defRPr kumimoji="0" lang="en-GB" sz="2000" b="0" i="0" u="none" strike="noStrike" cap="none" normalizeH="0" baseline="0" smtClean="0">
            <a:ln>
              <a:noFill/>
            </a:ln>
            <a:solidFill>
              <a:schemeClr val="bg2"/>
            </a:solidFill>
            <a:effectLst/>
            <a:latin typeface="Arial" charset="0"/>
            <a:cs typeface="Arial"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63500" tIns="0" rIns="64800" bIns="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20000"/>
          </a:spcAft>
          <a:buClrTx/>
          <a:buSzPct val="90000"/>
          <a:buFontTx/>
          <a:buNone/>
          <a:tabLst/>
          <a:defRPr kumimoji="0" lang="en-GB" sz="2000" b="0" i="0" u="none" strike="noStrike" cap="none" normalizeH="0" baseline="0" smtClean="0">
            <a:ln>
              <a:noFill/>
            </a:ln>
            <a:solidFill>
              <a:schemeClr val="bg2"/>
            </a:solidFill>
            <a:effectLst/>
            <a:latin typeface="Arial" charset="0"/>
            <a:cs typeface="Arial" charset="0"/>
          </a:defRPr>
        </a:defP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P93"/>
  <sheetViews>
    <sheetView showGridLines="0" topLeftCell="A7" zoomScaleNormal="100" workbookViewId="0">
      <selection activeCell="F27" sqref="F27"/>
    </sheetView>
  </sheetViews>
  <sheetFormatPr defaultRowHeight="12.75" x14ac:dyDescent="0.2"/>
  <cols>
    <col min="1" max="1" width="5.7109375" customWidth="1"/>
    <col min="2" max="2" width="4.7109375" customWidth="1"/>
    <col min="3" max="3" width="33.7109375" customWidth="1"/>
    <col min="4" max="4" width="13.7109375" customWidth="1"/>
    <col min="5" max="5" width="8.7109375" customWidth="1"/>
    <col min="6" max="6" width="13.7109375" customWidth="1"/>
    <col min="7" max="7" width="8.7109375" customWidth="1"/>
    <col min="8" max="8" width="20.7109375" customWidth="1"/>
  </cols>
  <sheetData>
    <row r="1" spans="1:13" ht="15" customHeight="1" x14ac:dyDescent="0.25">
      <c r="A1" s="2"/>
      <c r="B1" s="1"/>
      <c r="C1" s="2"/>
      <c r="D1" s="2"/>
      <c r="E1" s="2"/>
      <c r="F1" s="2"/>
      <c r="G1" s="2"/>
      <c r="H1" s="2"/>
    </row>
    <row r="2" spans="1:13" ht="15" customHeight="1" x14ac:dyDescent="0.25">
      <c r="A2" s="2"/>
      <c r="B2" s="1"/>
      <c r="C2" s="2"/>
      <c r="D2" s="2"/>
      <c r="E2" s="2"/>
      <c r="F2" s="2"/>
      <c r="G2" s="106" t="str">
        <f>Sheet1!D2</f>
        <v>Opdateret 28. september 2022</v>
      </c>
      <c r="H2" s="107"/>
    </row>
    <row r="3" spans="1:13" ht="15" customHeight="1" x14ac:dyDescent="0.25">
      <c r="A3" s="2"/>
      <c r="B3" s="1"/>
      <c r="C3" s="2"/>
      <c r="D3" s="2"/>
      <c r="E3" s="2"/>
      <c r="F3" s="2"/>
      <c r="G3" s="2"/>
      <c r="H3" s="2"/>
    </row>
    <row r="4" spans="1:13" ht="15" customHeight="1" x14ac:dyDescent="0.25">
      <c r="A4" s="2"/>
      <c r="B4" s="1"/>
      <c r="C4" s="2"/>
      <c r="D4" s="2"/>
      <c r="E4" s="2"/>
      <c r="F4" s="2"/>
      <c r="G4" s="2"/>
      <c r="H4" s="2"/>
    </row>
    <row r="5" spans="1:13" ht="15" customHeight="1" x14ac:dyDescent="0.25">
      <c r="A5" s="2"/>
      <c r="B5" s="88"/>
      <c r="C5" s="2"/>
      <c r="D5" s="2"/>
      <c r="E5" s="2"/>
      <c r="F5" s="2"/>
      <c r="G5" s="2"/>
      <c r="H5" s="2"/>
    </row>
    <row r="6" spans="1:13" ht="15" customHeight="1" x14ac:dyDescent="0.2">
      <c r="A6" s="19"/>
      <c r="B6" s="2"/>
      <c r="C6" s="2"/>
      <c r="D6" s="2"/>
      <c r="E6" s="2"/>
      <c r="F6" s="2"/>
      <c r="G6" s="2"/>
      <c r="H6" s="2"/>
    </row>
    <row r="7" spans="1:13" ht="15" customHeight="1" x14ac:dyDescent="0.2"/>
    <row r="8" spans="1:13" ht="15" customHeight="1" x14ac:dyDescent="0.25">
      <c r="B8" s="100" t="s">
        <v>47</v>
      </c>
    </row>
    <row r="9" spans="1:13" ht="15" customHeight="1" x14ac:dyDescent="0.2"/>
    <row r="10" spans="1:13" ht="15" customHeight="1" x14ac:dyDescent="0.2"/>
    <row r="11" spans="1:13" ht="15" customHeight="1" x14ac:dyDescent="0.2"/>
    <row r="12" spans="1:13" ht="15" customHeight="1" x14ac:dyDescent="0.2"/>
    <row r="13" spans="1:13" ht="15" customHeight="1" x14ac:dyDescent="0.2">
      <c r="M13" s="126"/>
    </row>
    <row r="14" spans="1:13" ht="15" customHeight="1" x14ac:dyDescent="0.2"/>
    <row r="15" spans="1:13" ht="15" customHeight="1" x14ac:dyDescent="0.2"/>
    <row r="16" spans="1:13" ht="15" customHeight="1" x14ac:dyDescent="0.2">
      <c r="B16" s="19"/>
      <c r="C16" s="19"/>
      <c r="D16" s="19"/>
      <c r="E16" s="19"/>
      <c r="F16" s="19"/>
      <c r="G16" s="19"/>
      <c r="H16" s="19"/>
    </row>
    <row r="17" spans="1:9" ht="15" customHeight="1" x14ac:dyDescent="0.2">
      <c r="B17" s="19"/>
      <c r="C17" s="19"/>
      <c r="D17" s="19"/>
      <c r="E17" s="19"/>
      <c r="F17" s="19"/>
      <c r="G17" s="19"/>
      <c r="H17" s="19"/>
    </row>
    <row r="18" spans="1:9" ht="15" customHeight="1" x14ac:dyDescent="0.2">
      <c r="B18" s="19"/>
      <c r="C18" s="19"/>
      <c r="D18" s="19"/>
      <c r="E18" s="19"/>
      <c r="F18" s="19"/>
      <c r="G18" s="19"/>
      <c r="H18" s="19"/>
    </row>
    <row r="19" spans="1:9" ht="15" customHeight="1" x14ac:dyDescent="0.2">
      <c r="B19" s="19"/>
      <c r="C19" s="19"/>
      <c r="D19" s="19"/>
      <c r="E19" s="19"/>
      <c r="F19" s="19"/>
      <c r="G19" s="19"/>
      <c r="H19" s="19"/>
      <c r="I19" s="119"/>
    </row>
    <row r="20" spans="1:9" ht="15" customHeight="1" x14ac:dyDescent="0.2">
      <c r="B20" s="19"/>
      <c r="C20" s="19"/>
      <c r="D20" s="19"/>
      <c r="E20" s="19"/>
      <c r="F20" s="19"/>
      <c r="G20" s="19"/>
      <c r="H20" s="19"/>
    </row>
    <row r="21" spans="1:9" ht="15" customHeight="1" x14ac:dyDescent="0.2">
      <c r="B21" s="19"/>
      <c r="C21" s="19"/>
      <c r="D21" s="19"/>
      <c r="E21" s="19"/>
      <c r="F21" s="19"/>
      <c r="G21" s="19"/>
      <c r="H21" s="19"/>
    </row>
    <row r="22" spans="1:9" ht="15" customHeight="1" x14ac:dyDescent="0.25">
      <c r="A22" s="104"/>
      <c r="B22" s="120"/>
      <c r="C22" s="105" t="s">
        <v>28</v>
      </c>
      <c r="D22" s="19"/>
      <c r="E22" s="19"/>
      <c r="F22" s="19"/>
      <c r="G22" s="19"/>
      <c r="H22" s="19"/>
    </row>
    <row r="23" spans="1:9" ht="15" customHeight="1" x14ac:dyDescent="0.2">
      <c r="B23" s="45"/>
      <c r="C23" s="19"/>
      <c r="D23" s="19"/>
      <c r="E23" s="19"/>
      <c r="F23" s="19"/>
      <c r="G23" s="19"/>
      <c r="H23" s="19"/>
    </row>
    <row r="24" spans="1:9" ht="15" customHeight="1" x14ac:dyDescent="0.2">
      <c r="B24" s="161" t="s">
        <v>27</v>
      </c>
      <c r="C24" s="162"/>
      <c r="D24" s="163"/>
      <c r="E24" s="19"/>
      <c r="F24" s="142" t="s">
        <v>26</v>
      </c>
      <c r="G24" s="165" t="str">
        <f>IF(F24=Sheet1!D14,"Vælg forbrugsmåned","")</f>
        <v>Vælg forbrugsmåned</v>
      </c>
      <c r="H24" s="166"/>
    </row>
    <row r="25" spans="1:9" ht="15" customHeight="1" x14ac:dyDescent="0.2">
      <c r="B25" s="19"/>
      <c r="C25" s="19"/>
      <c r="D25" s="19"/>
      <c r="E25" s="19"/>
      <c r="F25" s="19"/>
      <c r="G25" s="19"/>
      <c r="H25" s="19"/>
    </row>
    <row r="26" spans="1:9" ht="15" customHeight="1" x14ac:dyDescent="0.25">
      <c r="B26" s="4" t="s">
        <v>17</v>
      </c>
      <c r="C26" s="5"/>
      <c r="D26" s="5"/>
      <c r="E26" s="45"/>
      <c r="F26" s="140"/>
      <c r="G26" s="108" t="str">
        <f>IF(F26&lt;(D33),"Fakturabeløbet kan ikke være mindre end den samlede afgift","")</f>
        <v/>
      </c>
    </row>
    <row r="27" spans="1:9" ht="15" customHeight="1" x14ac:dyDescent="0.25">
      <c r="B27" s="4" t="s">
        <v>48</v>
      </c>
      <c r="C27" s="5"/>
      <c r="D27" s="5"/>
      <c r="E27" s="45"/>
      <c r="F27" s="141"/>
      <c r="G27" s="109" t="str">
        <f>IF(F27=0,"Urealistisk lavt elforbrug","")</f>
        <v>Urealistisk lavt elforbrug</v>
      </c>
    </row>
    <row r="28" spans="1:9" ht="15" customHeight="1" x14ac:dyDescent="0.25">
      <c r="B28" s="19"/>
      <c r="C28" s="13"/>
      <c r="D28" s="19"/>
      <c r="E28" s="19"/>
      <c r="F28" s="19"/>
      <c r="H28" s="19"/>
    </row>
    <row r="29" spans="1:9" ht="15" customHeight="1" thickBot="1" x14ac:dyDescent="0.25">
      <c r="B29" s="19"/>
      <c r="C29" s="19"/>
      <c r="D29" s="19"/>
      <c r="E29" s="19"/>
      <c r="F29" s="19"/>
      <c r="G29" s="19"/>
      <c r="H29" s="19"/>
    </row>
    <row r="30" spans="1:9" ht="15" customHeight="1" x14ac:dyDescent="0.25">
      <c r="B30" s="148" t="s">
        <v>15</v>
      </c>
      <c r="C30" s="149"/>
      <c r="D30" s="150" t="s">
        <v>3</v>
      </c>
      <c r="E30" s="149"/>
      <c r="F30" s="150" t="s">
        <v>4</v>
      </c>
      <c r="G30" s="150"/>
      <c r="H30" s="151" t="s">
        <v>5</v>
      </c>
    </row>
    <row r="31" spans="1:9" ht="15" customHeight="1" x14ac:dyDescent="0.25">
      <c r="B31" s="152"/>
      <c r="C31" s="153"/>
      <c r="D31" s="153"/>
      <c r="E31" s="153"/>
      <c r="F31" s="154" t="s">
        <v>33</v>
      </c>
      <c r="G31" s="154"/>
      <c r="H31" s="155" t="s">
        <v>7</v>
      </c>
    </row>
    <row r="32" spans="1:9" ht="15" customHeight="1" x14ac:dyDescent="0.25">
      <c r="B32" s="58"/>
      <c r="C32" s="59"/>
      <c r="D32" s="60"/>
      <c r="E32" s="60"/>
      <c r="F32" s="61"/>
      <c r="G32" s="61"/>
      <c r="H32" s="62"/>
    </row>
    <row r="33" spans="2:8" ht="15" customHeight="1" x14ac:dyDescent="0.2">
      <c r="B33" s="6" t="s">
        <v>25</v>
      </c>
      <c r="C33" s="59"/>
      <c r="D33" s="22">
        <f>F27*HLOOKUP(F24,Sheet1!D14:P17,3,FALSE)</f>
        <v>0</v>
      </c>
      <c r="E33" s="22"/>
      <c r="F33" s="22">
        <f>F27*HLOOKUP(F24,Sheet1!D14:P17,4,FALSE)</f>
        <v>0</v>
      </c>
      <c r="G33" s="22"/>
      <c r="H33" s="23">
        <f>D33-F33</f>
        <v>0</v>
      </c>
    </row>
    <row r="34" spans="2:8" ht="15" customHeight="1" x14ac:dyDescent="0.2">
      <c r="B34" s="63"/>
      <c r="C34" s="59"/>
      <c r="D34" s="22"/>
      <c r="E34" s="67"/>
      <c r="F34" s="22"/>
      <c r="G34" s="22"/>
      <c r="H34" s="23"/>
    </row>
    <row r="35" spans="2:8" ht="15" customHeight="1" x14ac:dyDescent="0.2">
      <c r="B35" s="63" t="s">
        <v>8</v>
      </c>
      <c r="C35" s="59"/>
      <c r="D35" s="22">
        <f>F26*0.2</f>
        <v>0</v>
      </c>
      <c r="E35" s="22"/>
      <c r="F35" s="22">
        <f>D35</f>
        <v>0</v>
      </c>
      <c r="G35" s="22"/>
      <c r="H35" s="23">
        <f>D35-F35</f>
        <v>0</v>
      </c>
    </row>
    <row r="36" spans="2:8" ht="15" customHeight="1" x14ac:dyDescent="0.2">
      <c r="B36" s="63"/>
      <c r="C36" s="59"/>
      <c r="D36" s="22"/>
      <c r="E36" s="22"/>
      <c r="F36" s="22"/>
      <c r="G36" s="22"/>
      <c r="H36" s="23"/>
    </row>
    <row r="37" spans="2:8" ht="15" customHeight="1" x14ac:dyDescent="0.2">
      <c r="B37" s="63"/>
      <c r="C37" s="59"/>
      <c r="D37" s="101" t="s">
        <v>22</v>
      </c>
      <c r="E37" s="22"/>
      <c r="F37" s="22"/>
      <c r="G37" s="22"/>
      <c r="H37" s="23"/>
    </row>
    <row r="38" spans="2:8" ht="15" customHeight="1" x14ac:dyDescent="0.2">
      <c r="B38" s="6" t="s">
        <v>24</v>
      </c>
      <c r="C38" s="59"/>
      <c r="D38" s="22">
        <f>-SUM(D33:D35)+F26</f>
        <v>0</v>
      </c>
      <c r="E38" s="22"/>
      <c r="F38" s="22">
        <f>D38-H38</f>
        <v>0</v>
      </c>
      <c r="G38" s="22"/>
      <c r="H38" s="23">
        <f>+D38</f>
        <v>0</v>
      </c>
    </row>
    <row r="39" spans="2:8" ht="15" customHeight="1" thickBot="1" x14ac:dyDescent="0.25">
      <c r="B39" s="58"/>
      <c r="C39" s="64"/>
      <c r="D39" s="65"/>
      <c r="E39" s="65"/>
      <c r="F39" s="65"/>
      <c r="G39" s="65"/>
      <c r="H39" s="66"/>
    </row>
    <row r="40" spans="2:8" ht="15" customHeight="1" thickBot="1" x14ac:dyDescent="0.3">
      <c r="B40" s="102" t="s">
        <v>16</v>
      </c>
      <c r="C40" s="103"/>
      <c r="D40" s="95">
        <f>SUM(D33:D38)</f>
        <v>0</v>
      </c>
      <c r="E40" s="95"/>
      <c r="F40" s="95">
        <f>SUM(F33:F38)</f>
        <v>0</v>
      </c>
      <c r="G40" s="95"/>
      <c r="H40" s="96">
        <f>SUM(H33:H38)</f>
        <v>0</v>
      </c>
    </row>
    <row r="41" spans="2:8" ht="15" customHeight="1" thickBot="1" x14ac:dyDescent="0.25">
      <c r="B41" s="16"/>
      <c r="C41" s="16"/>
      <c r="D41" s="24"/>
      <c r="E41" s="24"/>
      <c r="F41" s="24"/>
      <c r="G41" s="24"/>
      <c r="H41" s="24"/>
    </row>
    <row r="42" spans="2:8" ht="15" customHeight="1" x14ac:dyDescent="0.25">
      <c r="B42" s="9" t="s">
        <v>18</v>
      </c>
      <c r="C42" s="10"/>
      <c r="D42" s="25"/>
      <c r="E42" s="25"/>
      <c r="F42" s="137" t="s">
        <v>29</v>
      </c>
      <c r="G42" s="25"/>
      <c r="H42" s="49">
        <f>F40-F35</f>
        <v>0</v>
      </c>
    </row>
    <row r="43" spans="2:8" ht="15" customHeight="1" x14ac:dyDescent="0.25">
      <c r="B43" s="17" t="s">
        <v>19</v>
      </c>
      <c r="C43" s="13"/>
      <c r="D43" s="14"/>
      <c r="E43" s="14"/>
      <c r="F43" s="138" t="s">
        <v>29</v>
      </c>
      <c r="G43" s="14"/>
      <c r="H43" s="50">
        <f>F35</f>
        <v>0</v>
      </c>
    </row>
    <row r="44" spans="2:8" ht="15" customHeight="1" thickBot="1" x14ac:dyDescent="0.3">
      <c r="B44" s="11" t="s">
        <v>20</v>
      </c>
      <c r="C44" s="12"/>
      <c r="D44" s="26"/>
      <c r="E44" s="26"/>
      <c r="F44" s="139" t="s">
        <v>29</v>
      </c>
      <c r="G44" s="26"/>
      <c r="H44" s="51">
        <f>H40</f>
        <v>0</v>
      </c>
    </row>
    <row r="45" spans="2:8" ht="15" customHeight="1" x14ac:dyDescent="0.2">
      <c r="B45" s="19"/>
      <c r="C45" s="19"/>
      <c r="D45" s="19"/>
      <c r="E45" s="19"/>
      <c r="F45" s="19"/>
      <c r="G45" s="19"/>
      <c r="H45" s="19"/>
    </row>
    <row r="46" spans="2:8" ht="15" customHeight="1" x14ac:dyDescent="0.2"/>
    <row r="47" spans="2:8" ht="15" customHeight="1" x14ac:dyDescent="0.2"/>
    <row r="48" spans="2: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thickBot="1" x14ac:dyDescent="0.25"/>
    <row r="65" spans="2:16" s="19" customFormat="1" ht="15" customHeight="1" x14ac:dyDescent="0.2">
      <c r="B65" s="114"/>
      <c r="C65" s="114"/>
      <c r="D65" s="114"/>
      <c r="E65" s="114"/>
      <c r="F65" s="114"/>
      <c r="G65" s="114"/>
      <c r="H65" s="114"/>
      <c r="I65" s="2"/>
      <c r="J65" s="64"/>
      <c r="K65" s="64"/>
      <c r="L65" s="64"/>
      <c r="M65" s="64"/>
      <c r="N65" s="64"/>
    </row>
    <row r="66" spans="2:16" s="19" customFormat="1" ht="15" customHeight="1" x14ac:dyDescent="0.2">
      <c r="B66" s="2"/>
      <c r="C66" s="2"/>
      <c r="D66" s="2"/>
      <c r="E66" s="2"/>
      <c r="F66" s="2"/>
      <c r="G66" s="2"/>
      <c r="H66" s="2"/>
      <c r="I66" s="2"/>
      <c r="J66" s="64"/>
      <c r="K66" s="64"/>
      <c r="L66" s="64"/>
      <c r="M66" s="64"/>
      <c r="N66" s="64"/>
    </row>
    <row r="67" spans="2:16" s="19" customFormat="1" ht="15" customHeight="1" x14ac:dyDescent="0.2">
      <c r="B67" s="2"/>
      <c r="C67" s="2"/>
      <c r="D67" s="2"/>
      <c r="E67" s="2"/>
      <c r="F67" s="2"/>
      <c r="G67" s="2"/>
      <c r="H67" s="2"/>
      <c r="I67" s="2"/>
      <c r="J67" s="64"/>
      <c r="K67" s="64"/>
      <c r="L67" s="64"/>
      <c r="M67" s="64"/>
      <c r="N67" s="64"/>
    </row>
    <row r="68" spans="2:16" s="19" customFormat="1" ht="15" customHeight="1" x14ac:dyDescent="0.2">
      <c r="B68" s="2"/>
      <c r="C68" s="2"/>
      <c r="D68" s="2"/>
      <c r="E68" s="2"/>
      <c r="F68" s="2"/>
      <c r="G68" s="2"/>
      <c r="H68" s="2"/>
      <c r="I68" s="2"/>
      <c r="J68" s="64"/>
      <c r="K68" s="64"/>
      <c r="L68" s="64"/>
      <c r="M68" s="64"/>
      <c r="N68" s="64"/>
    </row>
    <row r="69" spans="2:16" s="19" customFormat="1" ht="15" customHeight="1" x14ac:dyDescent="0.2">
      <c r="B69" s="29"/>
      <c r="C69" s="29"/>
      <c r="D69" s="29"/>
      <c r="E69" s="29"/>
      <c r="F69" s="29"/>
      <c r="G69" s="2"/>
      <c r="H69" s="2"/>
      <c r="I69" s="2"/>
      <c r="J69" s="64"/>
      <c r="K69" s="64"/>
      <c r="L69" s="64"/>
      <c r="M69" s="64"/>
      <c r="N69" s="64"/>
    </row>
    <row r="70" spans="2:16" s="19" customFormat="1" ht="15" customHeight="1" x14ac:dyDescent="0.2">
      <c r="B70" s="2"/>
      <c r="C70" s="2"/>
      <c r="D70" s="2"/>
      <c r="E70" s="2"/>
      <c r="F70" s="2"/>
      <c r="G70" s="29"/>
      <c r="H70" s="29"/>
      <c r="I70" s="2"/>
      <c r="J70" s="64"/>
      <c r="K70" s="64"/>
      <c r="L70" s="64"/>
      <c r="M70" s="64"/>
      <c r="N70" s="64"/>
    </row>
    <row r="71" spans="2:16" s="19" customFormat="1" ht="15" customHeight="1" x14ac:dyDescent="0.2">
      <c r="B71" s="2"/>
      <c r="C71" s="2"/>
      <c r="D71" s="2"/>
      <c r="E71" s="2"/>
      <c r="F71" s="2"/>
      <c r="G71" s="29"/>
      <c r="H71" s="29"/>
      <c r="I71" s="29"/>
      <c r="J71" s="64"/>
      <c r="K71" s="64"/>
      <c r="L71" s="64"/>
      <c r="M71" s="64"/>
      <c r="N71" s="64"/>
    </row>
    <row r="72" spans="2:16" s="19" customFormat="1" ht="15" customHeight="1" x14ac:dyDescent="0.2">
      <c r="B72" s="43"/>
      <c r="C72" s="43"/>
      <c r="D72" s="43"/>
      <c r="E72" s="43"/>
      <c r="F72" s="43"/>
      <c r="G72" s="2"/>
      <c r="H72" s="2"/>
      <c r="I72" s="2"/>
      <c r="J72" s="71"/>
      <c r="K72" s="71"/>
      <c r="L72" s="71"/>
      <c r="M72" s="71"/>
      <c r="N72" s="71"/>
      <c r="O72" s="2"/>
      <c r="P72" s="2"/>
    </row>
    <row r="73" spans="2:16" s="19" customFormat="1" ht="15" customHeight="1" x14ac:dyDescent="0.2">
      <c r="J73" s="71"/>
      <c r="K73" s="71"/>
      <c r="L73" s="71"/>
      <c r="M73" s="71"/>
      <c r="N73" s="71"/>
      <c r="O73" s="2"/>
      <c r="P73" s="2"/>
    </row>
    <row r="74" spans="2:16" s="2" customFormat="1" ht="15" customHeight="1" x14ac:dyDescent="0.2">
      <c r="B74" s="164" t="s">
        <v>30</v>
      </c>
      <c r="C74" s="164"/>
      <c r="D74" s="164"/>
      <c r="E74" s="164"/>
      <c r="F74" s="164"/>
      <c r="G74" s="164"/>
      <c r="H74" s="164"/>
      <c r="I74" s="98"/>
      <c r="J74" s="71"/>
      <c r="K74" s="71"/>
      <c r="L74" s="71"/>
      <c r="M74" s="71"/>
      <c r="N74" s="71"/>
    </row>
    <row r="75" spans="2:16" s="2" customFormat="1" ht="15" customHeight="1" x14ac:dyDescent="0.2">
      <c r="B75" s="164"/>
      <c r="C75" s="164"/>
      <c r="D75" s="164"/>
      <c r="E75" s="164"/>
      <c r="F75" s="164"/>
      <c r="G75" s="164"/>
      <c r="H75" s="164"/>
      <c r="I75" s="98"/>
      <c r="J75" s="71"/>
      <c r="K75" s="71"/>
      <c r="L75" s="71"/>
      <c r="M75" s="71"/>
      <c r="N75" s="71"/>
    </row>
    <row r="76" spans="2:16" s="2" customFormat="1" ht="15" customHeight="1" x14ac:dyDescent="0.2">
      <c r="B76" s="164"/>
      <c r="C76" s="164"/>
      <c r="D76" s="164"/>
      <c r="E76" s="164"/>
      <c r="F76" s="164"/>
      <c r="G76" s="164"/>
      <c r="H76" s="164"/>
      <c r="I76" s="98"/>
      <c r="J76" s="71"/>
      <c r="K76" s="71"/>
      <c r="L76" s="71"/>
      <c r="M76" s="71"/>
      <c r="N76" s="71"/>
    </row>
    <row r="77" spans="2:16" s="2" customFormat="1" ht="15" customHeight="1" x14ac:dyDescent="0.2">
      <c r="B77" s="164"/>
      <c r="C77" s="164"/>
      <c r="D77" s="164"/>
      <c r="E77" s="164"/>
      <c r="F77" s="164"/>
      <c r="G77" s="164"/>
      <c r="H77" s="164"/>
      <c r="I77" s="98"/>
      <c r="J77" s="71"/>
      <c r="K77" s="71"/>
      <c r="L77" s="71"/>
      <c r="M77" s="71"/>
      <c r="N77" s="71"/>
    </row>
    <row r="78" spans="2:16" s="2" customFormat="1" ht="15" customHeight="1" x14ac:dyDescent="0.2">
      <c r="B78" s="164"/>
      <c r="C78" s="164"/>
      <c r="D78" s="164"/>
      <c r="E78" s="164"/>
      <c r="F78" s="164"/>
      <c r="G78" s="164"/>
      <c r="H78" s="164"/>
      <c r="I78" s="98"/>
      <c r="J78" s="71"/>
      <c r="K78" s="71"/>
      <c r="L78" s="71"/>
      <c r="M78" s="71"/>
      <c r="N78" s="71"/>
    </row>
    <row r="79" spans="2:16" s="2" customFormat="1" ht="15" customHeight="1" x14ac:dyDescent="0.2">
      <c r="B79" s="164"/>
      <c r="C79" s="164"/>
      <c r="D79" s="164"/>
      <c r="E79" s="164"/>
      <c r="F79" s="164"/>
      <c r="G79" s="164"/>
      <c r="H79" s="164"/>
      <c r="I79" s="98"/>
      <c r="J79" s="71"/>
      <c r="K79" s="71"/>
      <c r="L79" s="71"/>
      <c r="M79" s="71"/>
      <c r="N79" s="71"/>
    </row>
    <row r="80" spans="2:16" s="2" customFormat="1" ht="15" customHeight="1" x14ac:dyDescent="0.2">
      <c r="B80" s="164"/>
      <c r="C80" s="164"/>
      <c r="D80" s="164"/>
      <c r="E80" s="164"/>
      <c r="F80" s="164"/>
      <c r="G80" s="164"/>
      <c r="H80" s="164"/>
      <c r="I80" s="98"/>
      <c r="J80" s="71"/>
      <c r="K80" s="71"/>
      <c r="L80" s="71"/>
      <c r="M80" s="71"/>
      <c r="N80" s="71"/>
    </row>
    <row r="81" spans="2:14" s="2" customFormat="1" ht="15" customHeight="1" x14ac:dyDescent="0.2">
      <c r="B81" s="164"/>
      <c r="C81" s="164"/>
      <c r="D81" s="164"/>
      <c r="E81" s="164"/>
      <c r="F81" s="164"/>
      <c r="G81" s="164"/>
      <c r="H81" s="164"/>
      <c r="I81" s="98"/>
      <c r="J81" s="71"/>
      <c r="K81" s="71"/>
      <c r="L81" s="71"/>
      <c r="M81" s="71"/>
      <c r="N81" s="71"/>
    </row>
    <row r="82" spans="2:14" s="2" customFormat="1" ht="15" customHeight="1" x14ac:dyDescent="0.2">
      <c r="B82" s="164"/>
      <c r="C82" s="164"/>
      <c r="D82" s="164"/>
      <c r="E82" s="164"/>
      <c r="F82" s="164"/>
      <c r="G82" s="164"/>
      <c r="H82" s="164"/>
      <c r="I82" s="98"/>
      <c r="J82" s="71"/>
      <c r="K82" s="71"/>
      <c r="L82" s="71"/>
      <c r="M82" s="71"/>
      <c r="N82" s="71"/>
    </row>
    <row r="83" spans="2:14" s="2" customFormat="1" ht="15" customHeight="1" x14ac:dyDescent="0.2">
      <c r="B83" s="164"/>
      <c r="C83" s="164"/>
      <c r="D83" s="164"/>
      <c r="E83" s="164"/>
      <c r="F83" s="164"/>
      <c r="G83" s="164"/>
      <c r="H83" s="164"/>
      <c r="I83" s="98"/>
      <c r="J83" s="71"/>
      <c r="K83" s="71"/>
      <c r="L83" s="71"/>
      <c r="M83" s="71"/>
      <c r="N83" s="71"/>
    </row>
    <row r="84" spans="2:14" s="2" customFormat="1" ht="15" customHeight="1" x14ac:dyDescent="0.2">
      <c r="B84" s="164"/>
      <c r="C84" s="164"/>
      <c r="D84" s="164"/>
      <c r="E84" s="164"/>
      <c r="F84" s="164"/>
      <c r="G84" s="164"/>
      <c r="H84" s="164"/>
      <c r="J84" s="71"/>
      <c r="K84" s="71"/>
      <c r="L84" s="71"/>
      <c r="M84" s="71"/>
      <c r="N84" s="71"/>
    </row>
    <row r="85" spans="2:14" s="2" customFormat="1" ht="15" customHeight="1" x14ac:dyDescent="0.2">
      <c r="B85" s="164"/>
      <c r="C85" s="164"/>
      <c r="D85" s="164"/>
      <c r="E85" s="164"/>
      <c r="F85" s="164"/>
      <c r="G85" s="164"/>
      <c r="H85" s="164"/>
      <c r="J85" s="71"/>
      <c r="K85" s="71"/>
      <c r="L85" s="71"/>
      <c r="M85" s="71"/>
      <c r="N85" s="71"/>
    </row>
    <row r="86" spans="2:14" s="2" customFormat="1" ht="15" customHeight="1" x14ac:dyDescent="0.2">
      <c r="J86" s="71"/>
      <c r="K86" s="71"/>
      <c r="L86" s="71"/>
      <c r="M86" s="71"/>
      <c r="N86" s="71"/>
    </row>
    <row r="87" spans="2:14" ht="15" customHeight="1" x14ac:dyDescent="0.2"/>
    <row r="88" spans="2:14" ht="15" customHeight="1" x14ac:dyDescent="0.2"/>
    <row r="89" spans="2:14" ht="15" customHeight="1" x14ac:dyDescent="0.2"/>
    <row r="90" spans="2:14" ht="15" customHeight="1" x14ac:dyDescent="0.2"/>
    <row r="91" spans="2:14" ht="15" customHeight="1" x14ac:dyDescent="0.2"/>
    <row r="92" spans="2:14" ht="15" customHeight="1" x14ac:dyDescent="0.2"/>
    <row r="93" spans="2:14" ht="15" customHeight="1" x14ac:dyDescent="0.2"/>
  </sheetData>
  <sheetProtection algorithmName="SHA-1" hashValue="zcU3CYMywcllRWGROWdMYCFZOz8=" saltValue="2robqye9R22vIP7XeTJAyA==" spinCount="100000" sheet="1" objects="1" scenarios="1" selectLockedCells="1"/>
  <protectedRanges>
    <protectedRange sqref="B24" name="Range1_1"/>
    <protectedRange sqref="F24" name="Range1_2"/>
    <protectedRange sqref="F26:F27" name="Range1_3"/>
    <protectedRange sqref="F42:F44" name="Range1_4"/>
  </protectedRanges>
  <dataConsolidate/>
  <mergeCells count="3">
    <mergeCell ref="B24:D24"/>
    <mergeCell ref="B74:H85"/>
    <mergeCell ref="G24:H24"/>
  </mergeCells>
  <conditionalFormatting sqref="G24">
    <cfRule type="cellIs" dxfId="0" priority="1" operator="equal">
      <formula>"Vælg forbrugsmåned"</formula>
    </cfRule>
  </conditionalFormatting>
  <pageMargins left="0.31496062992125984" right="0.31496062992125984" top="0" bottom="0"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39D9E6-3F55-4287-8BB5-C01F309329E6}">
          <x14:formula1>
            <xm:f>Sheet1!$D$14:$P$14</xm:f>
          </x14:formula1>
          <xm:sqref>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87"/>
  <sheetViews>
    <sheetView showGridLines="0" tabSelected="1" topLeftCell="A22" zoomScaleNormal="100" workbookViewId="0">
      <selection activeCell="F22" sqref="F22"/>
    </sheetView>
  </sheetViews>
  <sheetFormatPr defaultColWidth="9.140625" defaultRowHeight="14.25" x14ac:dyDescent="0.2"/>
  <cols>
    <col min="1" max="1" width="5.7109375" style="2" customWidth="1"/>
    <col min="2" max="2" width="4.7109375" style="2" customWidth="1"/>
    <col min="3" max="3" width="33.7109375" style="2" customWidth="1"/>
    <col min="4" max="4" width="13.7109375" style="2" customWidth="1"/>
    <col min="5" max="5" width="8.7109375" style="2" customWidth="1"/>
    <col min="6" max="6" width="13.7109375" style="2" customWidth="1"/>
    <col min="7" max="7" width="8.7109375" style="2" customWidth="1"/>
    <col min="8" max="8" width="20.7109375" style="2" customWidth="1"/>
    <col min="9" max="9" width="9.140625" style="2"/>
    <col min="10" max="10" width="12.42578125" style="71" customWidth="1"/>
    <col min="11" max="11" width="4.28515625" style="71" customWidth="1"/>
    <col min="12" max="12" width="15.28515625" style="71" customWidth="1"/>
    <col min="13" max="13" width="4.28515625" style="71" customWidth="1"/>
    <col min="14" max="14" width="13.140625" style="71" bestFit="1" customWidth="1"/>
    <col min="15" max="15" width="4.28515625" style="2" customWidth="1"/>
    <col min="16" max="16" width="13.85546875" style="2" bestFit="1" customWidth="1"/>
    <col min="17" max="16384" width="9.140625" style="2"/>
  </cols>
  <sheetData>
    <row r="1" spans="2:14" ht="15" customHeight="1" x14ac:dyDescent="0.25">
      <c r="B1" s="1"/>
    </row>
    <row r="2" spans="2:14" ht="15" customHeight="1" x14ac:dyDescent="0.25">
      <c r="B2" s="1"/>
      <c r="G2" s="106" t="str">
        <f>Sheet1!D2</f>
        <v>Opdateret 28. september 2022</v>
      </c>
      <c r="H2" s="91"/>
    </row>
    <row r="3" spans="2:14" ht="15" customHeight="1" x14ac:dyDescent="0.25">
      <c r="B3" s="1"/>
    </row>
    <row r="4" spans="2:14" ht="15" customHeight="1" x14ac:dyDescent="0.25">
      <c r="B4" s="1"/>
    </row>
    <row r="5" spans="2:14" ht="15" customHeight="1" x14ac:dyDescent="0.25">
      <c r="B5" s="88"/>
    </row>
    <row r="6" spans="2:14" s="19" customFormat="1" ht="15" customHeight="1" x14ac:dyDescent="0.2">
      <c r="B6" s="2"/>
      <c r="C6" s="2"/>
      <c r="D6" s="2"/>
      <c r="E6" s="2"/>
      <c r="F6" s="2"/>
      <c r="G6" s="2"/>
      <c r="H6" s="2"/>
      <c r="I6" s="2"/>
      <c r="J6" s="64"/>
      <c r="K6" s="64"/>
      <c r="L6" s="64"/>
      <c r="M6" s="64"/>
      <c r="N6" s="64"/>
    </row>
    <row r="7" spans="2:14" s="19" customFormat="1" ht="15" customHeight="1" x14ac:dyDescent="0.2">
      <c r="B7" s="2"/>
      <c r="C7" s="2"/>
      <c r="D7" s="2"/>
      <c r="E7" s="2"/>
      <c r="F7" s="2"/>
      <c r="G7" s="2"/>
      <c r="H7" s="2"/>
      <c r="I7" s="2"/>
      <c r="J7" s="64"/>
      <c r="K7" s="64"/>
      <c r="L7" s="64"/>
      <c r="M7" s="64"/>
      <c r="N7" s="64"/>
    </row>
    <row r="8" spans="2:14" s="19" customFormat="1" ht="15" customHeight="1" x14ac:dyDescent="0.25">
      <c r="B8" s="147" t="s">
        <v>46</v>
      </c>
      <c r="C8" s="2"/>
      <c r="D8" s="2"/>
      <c r="E8" s="2"/>
      <c r="F8" s="2"/>
      <c r="G8" s="2"/>
      <c r="H8" s="2"/>
      <c r="I8" s="2"/>
      <c r="J8" s="71"/>
      <c r="K8" s="64"/>
      <c r="L8" s="64"/>
      <c r="M8" s="64"/>
      <c r="N8" s="64"/>
    </row>
    <row r="9" spans="2:14" s="19" customFormat="1" ht="15" customHeight="1" x14ac:dyDescent="0.2">
      <c r="B9" s="2"/>
      <c r="C9" s="2"/>
      <c r="D9" s="2"/>
      <c r="E9" s="2"/>
      <c r="F9" s="2"/>
      <c r="G9" s="2"/>
      <c r="H9" s="2"/>
      <c r="I9" s="2"/>
      <c r="J9" s="64"/>
      <c r="K9" s="64"/>
      <c r="L9" s="64"/>
      <c r="M9" s="64"/>
      <c r="N9" s="64"/>
    </row>
    <row r="10" spans="2:14" s="19" customFormat="1" ht="15" customHeight="1" x14ac:dyDescent="0.2">
      <c r="B10" s="2"/>
      <c r="C10" s="2"/>
      <c r="D10" s="2"/>
      <c r="E10" s="2"/>
      <c r="F10" s="2"/>
      <c r="G10" s="2"/>
      <c r="H10" s="2"/>
      <c r="I10" s="2"/>
      <c r="J10" s="64"/>
      <c r="K10" s="64"/>
      <c r="L10" s="64"/>
      <c r="M10" s="64"/>
      <c r="N10" s="64"/>
    </row>
    <row r="11" spans="2:14" s="19" customFormat="1" ht="15" customHeight="1" x14ac:dyDescent="0.2">
      <c r="B11" s="2"/>
      <c r="C11" s="2"/>
      <c r="D11" s="2"/>
      <c r="E11" s="2"/>
      <c r="F11" s="2"/>
      <c r="G11" s="2"/>
      <c r="H11" s="2"/>
      <c r="I11" s="2"/>
      <c r="J11" s="64"/>
      <c r="K11" s="64"/>
      <c r="L11" s="64"/>
      <c r="M11" s="64"/>
      <c r="N11" s="64"/>
    </row>
    <row r="12" spans="2:14" s="19" customFormat="1" ht="15" customHeight="1" x14ac:dyDescent="0.2">
      <c r="B12" s="2"/>
      <c r="C12" s="2"/>
      <c r="D12" s="2"/>
      <c r="E12" s="2"/>
      <c r="F12" s="2"/>
      <c r="G12" s="2"/>
      <c r="H12" s="2"/>
      <c r="I12" s="2"/>
      <c r="J12" s="64"/>
      <c r="K12" s="64"/>
      <c r="L12" s="64"/>
      <c r="M12" s="64"/>
      <c r="N12" s="64"/>
    </row>
    <row r="13" spans="2:14" s="19" customFormat="1" ht="15" customHeight="1" x14ac:dyDescent="0.2">
      <c r="B13" s="2"/>
      <c r="C13" s="2"/>
      <c r="D13" s="2"/>
      <c r="E13" s="2"/>
      <c r="F13" s="2"/>
      <c r="G13" s="2"/>
      <c r="H13" s="2"/>
      <c r="I13" s="2"/>
      <c r="J13" s="64"/>
      <c r="K13" s="64"/>
      <c r="L13" s="64"/>
      <c r="M13" s="64"/>
      <c r="N13" s="64"/>
    </row>
    <row r="14" spans="2:14" s="19" customFormat="1" ht="15" customHeight="1" x14ac:dyDescent="0.25">
      <c r="B14" s="1"/>
      <c r="C14" s="2"/>
      <c r="D14" s="2"/>
      <c r="E14" s="2"/>
      <c r="F14" s="2"/>
      <c r="G14" s="2"/>
      <c r="H14" s="2"/>
      <c r="I14" s="2"/>
      <c r="J14" s="64"/>
      <c r="K14" s="64"/>
      <c r="L14" s="64"/>
      <c r="M14" s="64"/>
      <c r="N14" s="64"/>
    </row>
    <row r="15" spans="2:14" s="19" customFormat="1" ht="15" customHeight="1" x14ac:dyDescent="0.25">
      <c r="B15" s="1"/>
      <c r="C15" s="2"/>
      <c r="D15" s="2"/>
      <c r="E15" s="2"/>
      <c r="F15" s="2"/>
      <c r="G15" s="2"/>
      <c r="H15" s="2"/>
      <c r="I15" s="2"/>
      <c r="J15" s="64"/>
      <c r="K15" s="64"/>
      <c r="L15" s="64"/>
      <c r="M15" s="64"/>
      <c r="N15" s="64"/>
    </row>
    <row r="16" spans="2:14" s="19" customFormat="1" ht="15" customHeight="1" x14ac:dyDescent="0.25">
      <c r="B16" s="1"/>
      <c r="C16" s="2"/>
      <c r="D16" s="2"/>
      <c r="E16" s="2"/>
      <c r="F16" s="2"/>
      <c r="G16" s="2"/>
      <c r="H16" s="2"/>
      <c r="I16" s="2"/>
      <c r="J16" s="64"/>
      <c r="K16" s="64"/>
      <c r="L16" s="64"/>
      <c r="M16" s="64"/>
      <c r="N16" s="64"/>
    </row>
    <row r="17" spans="2:16" s="19" customFormat="1" ht="15" customHeight="1" x14ac:dyDescent="0.25">
      <c r="B17" s="1"/>
      <c r="C17" s="2"/>
      <c r="D17" s="2"/>
      <c r="E17" s="2"/>
      <c r="F17" s="2"/>
      <c r="G17" s="2"/>
      <c r="H17" s="2"/>
      <c r="I17" s="2"/>
      <c r="J17" s="64"/>
      <c r="K17" s="64"/>
      <c r="L17" s="64"/>
      <c r="M17" s="64"/>
      <c r="N17" s="64"/>
    </row>
    <row r="18" spans="2:16" s="19" customFormat="1" ht="15" customHeight="1" x14ac:dyDescent="0.25">
      <c r="B18" s="1"/>
      <c r="C18" s="2"/>
      <c r="D18" s="2"/>
      <c r="E18" s="2"/>
      <c r="F18" s="2"/>
      <c r="G18" s="2"/>
      <c r="H18" s="2"/>
      <c r="I18" s="2"/>
      <c r="J18" s="64"/>
      <c r="K18" s="64"/>
      <c r="L18" s="64"/>
      <c r="M18" s="64"/>
      <c r="N18" s="64"/>
    </row>
    <row r="19" spans="2:16" s="19" customFormat="1" ht="15" customHeight="1" x14ac:dyDescent="0.25">
      <c r="B19" s="1"/>
      <c r="C19" s="2"/>
      <c r="D19" s="2"/>
      <c r="E19" s="2"/>
      <c r="F19" s="2"/>
      <c r="G19" s="2"/>
      <c r="H19" s="2"/>
      <c r="I19" s="2"/>
      <c r="J19" s="64"/>
      <c r="K19" s="64"/>
      <c r="L19" s="64"/>
      <c r="M19" s="64"/>
      <c r="N19" s="64"/>
    </row>
    <row r="20" spans="2:16" s="19" customFormat="1" ht="15" customHeight="1" x14ac:dyDescent="0.25">
      <c r="B20" s="143"/>
      <c r="C20" s="99" t="s">
        <v>31</v>
      </c>
      <c r="D20" s="91"/>
      <c r="E20" s="91"/>
      <c r="F20" s="92"/>
      <c r="G20" s="3"/>
      <c r="H20" s="3"/>
      <c r="I20" s="2"/>
      <c r="J20" s="72"/>
      <c r="K20" s="64"/>
      <c r="L20" s="64"/>
      <c r="M20" s="64"/>
      <c r="N20" s="64"/>
    </row>
    <row r="21" spans="2:16" s="19" customFormat="1" ht="15" customHeight="1" x14ac:dyDescent="0.25">
      <c r="B21" s="15"/>
      <c r="C21" s="3"/>
      <c r="D21" s="3"/>
      <c r="E21" s="3"/>
      <c r="F21" s="18"/>
      <c r="G21" s="3"/>
      <c r="H21" s="3"/>
      <c r="I21" s="2"/>
      <c r="J21" s="64"/>
      <c r="K21" s="64"/>
      <c r="L21" s="64"/>
      <c r="M21" s="64"/>
      <c r="N21" s="64"/>
    </row>
    <row r="22" spans="2:16" s="19" customFormat="1" ht="15" customHeight="1" x14ac:dyDescent="0.2">
      <c r="B22" s="167" t="s">
        <v>32</v>
      </c>
      <c r="C22" s="168"/>
      <c r="D22" s="169"/>
      <c r="E22" s="3"/>
      <c r="F22" s="142" t="s">
        <v>26</v>
      </c>
      <c r="G22" s="3"/>
      <c r="H22" s="3"/>
      <c r="I22" s="2"/>
      <c r="J22" s="73"/>
      <c r="K22" s="73"/>
      <c r="L22" s="73"/>
      <c r="M22" s="64"/>
      <c r="N22" s="68"/>
    </row>
    <row r="23" spans="2:16" s="19" customFormat="1" ht="15" customHeight="1" x14ac:dyDescent="0.2">
      <c r="B23" s="3"/>
      <c r="C23" s="3"/>
      <c r="D23" s="3"/>
      <c r="E23" s="3"/>
      <c r="F23" s="3"/>
      <c r="G23" s="3"/>
      <c r="H23" s="3"/>
      <c r="I23" s="2"/>
      <c r="J23" s="64"/>
      <c r="K23" s="64"/>
      <c r="L23" s="64"/>
      <c r="M23" s="64"/>
      <c r="N23" s="64"/>
    </row>
    <row r="24" spans="2:16" s="19" customFormat="1" ht="15" customHeight="1" x14ac:dyDescent="0.25">
      <c r="B24" s="4" t="s">
        <v>17</v>
      </c>
      <c r="C24" s="5"/>
      <c r="D24" s="5"/>
      <c r="E24" s="5"/>
      <c r="F24" s="140"/>
      <c r="G24" s="108" t="str">
        <f>IF(F24&lt;D31,"Fakturabeløbet kan ikke være mindre end den samlede afgift","")</f>
        <v/>
      </c>
      <c r="I24" s="2"/>
      <c r="J24" s="64"/>
      <c r="K24" s="64"/>
      <c r="L24" s="64"/>
      <c r="M24" s="64"/>
      <c r="N24" s="65"/>
    </row>
    <row r="25" spans="2:16" s="19" customFormat="1" ht="15" customHeight="1" x14ac:dyDescent="0.25">
      <c r="B25" s="4" t="s">
        <v>6</v>
      </c>
      <c r="C25" s="5"/>
      <c r="D25" s="5"/>
      <c r="E25" s="5"/>
      <c r="F25" s="141"/>
      <c r="G25" s="109" t="str">
        <f>IF(F25=0,"Urealistisk lavt vandforbrug","")</f>
        <v>Urealistisk lavt vandforbrug</v>
      </c>
      <c r="I25" s="2"/>
      <c r="J25" s="64"/>
      <c r="K25" s="64"/>
      <c r="L25" s="64"/>
      <c r="M25" s="64"/>
      <c r="N25" s="69"/>
    </row>
    <row r="26" spans="2:16" s="19" customFormat="1" ht="15" customHeight="1" x14ac:dyDescent="0.25">
      <c r="B26" s="7"/>
      <c r="C26" s="7"/>
      <c r="D26" s="7"/>
      <c r="E26" s="7"/>
      <c r="F26" s="112"/>
      <c r="G26" s="109"/>
      <c r="I26" s="2"/>
      <c r="J26" s="64"/>
      <c r="K26" s="64"/>
      <c r="L26" s="64"/>
      <c r="M26" s="64"/>
      <c r="N26" s="69"/>
    </row>
    <row r="27" spans="2:16" s="19" customFormat="1" ht="15" customHeight="1" thickBot="1" x14ac:dyDescent="0.3">
      <c r="B27" s="88"/>
      <c r="C27" s="2"/>
      <c r="D27" s="2"/>
      <c r="E27" s="2"/>
      <c r="F27" s="2"/>
      <c r="G27" s="2"/>
      <c r="H27" s="2"/>
      <c r="I27" s="2"/>
      <c r="J27" s="64"/>
      <c r="K27" s="64"/>
      <c r="L27" s="64"/>
      <c r="M27" s="64"/>
      <c r="N27" s="64"/>
    </row>
    <row r="28" spans="2:16" s="19" customFormat="1" ht="15" customHeight="1" x14ac:dyDescent="0.25">
      <c r="B28" s="127" t="s">
        <v>9</v>
      </c>
      <c r="C28" s="128"/>
      <c r="D28" s="129" t="s">
        <v>3</v>
      </c>
      <c r="E28" s="130"/>
      <c r="F28" s="129" t="s">
        <v>4</v>
      </c>
      <c r="G28" s="129"/>
      <c r="H28" s="131" t="s">
        <v>5</v>
      </c>
      <c r="J28" s="74"/>
      <c r="K28" s="64"/>
      <c r="L28" s="75"/>
      <c r="M28" s="74"/>
      <c r="N28" s="75"/>
      <c r="O28" s="53"/>
      <c r="P28" s="53"/>
    </row>
    <row r="29" spans="2:16" s="19" customFormat="1" ht="15" customHeight="1" x14ac:dyDescent="0.25">
      <c r="B29" s="132"/>
      <c r="C29" s="133"/>
      <c r="D29" s="134"/>
      <c r="E29" s="134"/>
      <c r="F29" s="135" t="s">
        <v>33</v>
      </c>
      <c r="G29" s="135"/>
      <c r="H29" s="136" t="s">
        <v>7</v>
      </c>
      <c r="I29" s="2"/>
      <c r="J29" s="64"/>
      <c r="K29" s="64"/>
      <c r="L29" s="74"/>
      <c r="M29" s="74"/>
      <c r="N29" s="75"/>
      <c r="O29" s="53"/>
      <c r="P29" s="53"/>
    </row>
    <row r="30" spans="2:16" s="19" customFormat="1" ht="15" customHeight="1" x14ac:dyDescent="0.25">
      <c r="B30" s="6"/>
      <c r="C30" s="8"/>
      <c r="D30" s="8"/>
      <c r="E30" s="8"/>
      <c r="F30" s="20"/>
      <c r="G30" s="20"/>
      <c r="H30" s="21"/>
      <c r="I30" s="2"/>
      <c r="J30" s="64"/>
      <c r="K30" s="64"/>
      <c r="L30" s="74"/>
      <c r="M30" s="74"/>
      <c r="N30" s="75"/>
      <c r="O30" s="53"/>
      <c r="P30" s="53"/>
    </row>
    <row r="31" spans="2:16" s="19" customFormat="1" ht="15" customHeight="1" x14ac:dyDescent="0.2">
      <c r="B31" s="6" t="s">
        <v>10</v>
      </c>
      <c r="C31" s="7"/>
      <c r="D31" s="22">
        <f>ROUND(F25*Sheet1!C8,2)</f>
        <v>0</v>
      </c>
      <c r="E31" s="22"/>
      <c r="F31" s="22">
        <f>ROUND(F25*Sheet1!D8,2)</f>
        <v>0</v>
      </c>
      <c r="G31" s="22"/>
      <c r="H31" s="23">
        <f>+D31-F31</f>
        <v>0</v>
      </c>
      <c r="I31" s="2"/>
      <c r="J31" s="64"/>
      <c r="K31" s="64"/>
      <c r="L31" s="54"/>
      <c r="M31" s="54"/>
      <c r="N31" s="54"/>
      <c r="O31" s="54"/>
      <c r="P31" s="54"/>
    </row>
    <row r="32" spans="2:16" s="19" customFormat="1" ht="15" customHeight="1" x14ac:dyDescent="0.2">
      <c r="B32" s="6"/>
      <c r="C32" s="7"/>
      <c r="D32" s="22"/>
      <c r="E32" s="22"/>
      <c r="F32" s="22"/>
      <c r="G32" s="22"/>
      <c r="H32" s="23"/>
      <c r="I32" s="2"/>
      <c r="J32" s="64"/>
      <c r="K32" s="64"/>
      <c r="L32" s="65"/>
      <c r="M32" s="65"/>
      <c r="N32" s="65"/>
      <c r="O32" s="47"/>
      <c r="P32" s="47"/>
    </row>
    <row r="33" spans="2:16" s="19" customFormat="1" ht="15" customHeight="1" x14ac:dyDescent="0.2">
      <c r="B33" s="6" t="s">
        <v>8</v>
      </c>
      <c r="C33" s="7"/>
      <c r="D33" s="22">
        <f>ROUND(F24*0.2,2)</f>
        <v>0</v>
      </c>
      <c r="E33" s="22"/>
      <c r="F33" s="22">
        <f>D33</f>
        <v>0</v>
      </c>
      <c r="G33" s="22"/>
      <c r="H33" s="23">
        <f>D33-F33</f>
        <v>0</v>
      </c>
      <c r="I33" s="2"/>
      <c r="J33" s="64"/>
      <c r="K33" s="64"/>
      <c r="L33" s="65"/>
      <c r="M33" s="65"/>
      <c r="N33" s="65"/>
      <c r="O33" s="47"/>
      <c r="P33" s="47"/>
    </row>
    <row r="34" spans="2:16" s="19" customFormat="1" ht="15" customHeight="1" x14ac:dyDescent="0.2">
      <c r="B34" s="6"/>
      <c r="C34" s="7"/>
      <c r="D34" s="22"/>
      <c r="E34" s="22"/>
      <c r="F34" s="22"/>
      <c r="G34" s="22"/>
      <c r="H34" s="23"/>
      <c r="I34" s="2"/>
      <c r="J34" s="64"/>
      <c r="K34" s="64"/>
      <c r="L34" s="54"/>
      <c r="M34" s="54"/>
      <c r="N34" s="54"/>
      <c r="O34" s="54"/>
      <c r="P34" s="54"/>
    </row>
    <row r="35" spans="2:16" s="19" customFormat="1" ht="15" customHeight="1" x14ac:dyDescent="0.2">
      <c r="B35" s="6"/>
      <c r="C35" s="7"/>
      <c r="D35" s="101" t="s">
        <v>49</v>
      </c>
      <c r="E35" s="22"/>
      <c r="F35" s="22"/>
      <c r="G35" s="22"/>
      <c r="H35" s="23"/>
      <c r="I35" s="2"/>
      <c r="J35" s="64"/>
      <c r="K35" s="64"/>
      <c r="L35" s="55"/>
      <c r="M35" s="54"/>
      <c r="N35" s="54"/>
      <c r="O35" s="54"/>
      <c r="P35" s="54"/>
    </row>
    <row r="36" spans="2:16" s="19" customFormat="1" ht="15" customHeight="1" x14ac:dyDescent="0.2">
      <c r="B36" s="6" t="s">
        <v>23</v>
      </c>
      <c r="C36" s="7"/>
      <c r="D36" s="22">
        <f>-SUM(D31:D33)+F24</f>
        <v>0</v>
      </c>
      <c r="E36" s="22"/>
      <c r="F36" s="22">
        <f>D36-H36</f>
        <v>0</v>
      </c>
      <c r="G36" s="22"/>
      <c r="H36" s="23">
        <f>+D36</f>
        <v>0</v>
      </c>
      <c r="I36" s="2"/>
      <c r="J36" s="64"/>
      <c r="K36" s="64"/>
      <c r="L36" s="54"/>
      <c r="M36" s="54"/>
      <c r="N36" s="54"/>
      <c r="O36" s="54"/>
      <c r="P36" s="54"/>
    </row>
    <row r="37" spans="2:16" s="19" customFormat="1" ht="15" customHeight="1" thickBot="1" x14ac:dyDescent="0.25">
      <c r="B37" s="46"/>
      <c r="D37" s="47"/>
      <c r="E37" s="47"/>
      <c r="F37" s="47"/>
      <c r="G37" s="47"/>
      <c r="H37" s="48"/>
      <c r="I37" s="2"/>
      <c r="J37" s="64"/>
      <c r="K37" s="64"/>
      <c r="L37" s="65"/>
      <c r="M37" s="65"/>
      <c r="N37" s="65"/>
      <c r="O37" s="47"/>
      <c r="P37" s="47"/>
    </row>
    <row r="38" spans="2:16" s="19" customFormat="1" ht="15" customHeight="1" thickBot="1" x14ac:dyDescent="0.3">
      <c r="B38" s="93" t="s">
        <v>16</v>
      </c>
      <c r="C38" s="94"/>
      <c r="D38" s="95">
        <f>SUM(D31:D36)</f>
        <v>0</v>
      </c>
      <c r="E38" s="95"/>
      <c r="F38" s="95">
        <f>SUM(F31:F36)</f>
        <v>0</v>
      </c>
      <c r="G38" s="95"/>
      <c r="H38" s="96">
        <f>SUM(H31:H36)</f>
        <v>0</v>
      </c>
      <c r="I38" s="2"/>
      <c r="J38" s="76"/>
      <c r="K38" s="77"/>
      <c r="L38" s="56"/>
      <c r="M38" s="56"/>
      <c r="N38" s="56"/>
      <c r="O38" s="56"/>
      <c r="P38" s="56"/>
    </row>
    <row r="39" spans="2:16" s="19" customFormat="1" ht="15" customHeight="1" x14ac:dyDescent="0.25">
      <c r="C39" s="8"/>
      <c r="D39" s="97"/>
      <c r="E39" s="97"/>
      <c r="F39" s="97"/>
      <c r="G39" s="97"/>
      <c r="H39" s="97"/>
      <c r="I39" s="2"/>
      <c r="J39" s="78"/>
      <c r="K39" s="78"/>
      <c r="L39" s="79"/>
      <c r="M39" s="79"/>
      <c r="N39" s="79"/>
      <c r="O39" s="57"/>
      <c r="P39" s="57"/>
    </row>
    <row r="40" spans="2:16" s="19" customFormat="1" ht="15" customHeight="1" thickBot="1" x14ac:dyDescent="0.3">
      <c r="B40" s="89"/>
      <c r="C40" s="8"/>
      <c r="D40" s="97"/>
      <c r="E40" s="97"/>
      <c r="F40" s="97"/>
      <c r="G40" s="97"/>
      <c r="H40" s="97"/>
      <c r="I40" s="2"/>
      <c r="J40" s="78"/>
      <c r="K40" s="78"/>
      <c r="L40" s="79"/>
      <c r="M40" s="79"/>
      <c r="N40" s="79"/>
      <c r="O40" s="57"/>
      <c r="P40" s="57"/>
    </row>
    <row r="41" spans="2:16" s="19" customFormat="1" ht="15" customHeight="1" x14ac:dyDescent="0.25">
      <c r="B41" s="144" t="s">
        <v>21</v>
      </c>
      <c r="C41" s="10"/>
      <c r="D41" s="25"/>
      <c r="E41" s="25"/>
      <c r="F41" s="137" t="s">
        <v>29</v>
      </c>
      <c r="G41" s="25"/>
      <c r="H41" s="49">
        <f>F38-F33</f>
        <v>0</v>
      </c>
      <c r="I41" s="2"/>
      <c r="J41" s="74"/>
      <c r="K41" s="74"/>
      <c r="L41" s="80"/>
      <c r="M41" s="80"/>
      <c r="N41" s="70"/>
      <c r="O41" s="14"/>
      <c r="P41" s="52"/>
    </row>
    <row r="42" spans="2:16" s="19" customFormat="1" ht="15" customHeight="1" x14ac:dyDescent="0.25">
      <c r="B42" s="145" t="s">
        <v>19</v>
      </c>
      <c r="C42" s="13"/>
      <c r="D42" s="14"/>
      <c r="E42" s="14"/>
      <c r="F42" s="138" t="s">
        <v>29</v>
      </c>
      <c r="G42" s="14"/>
      <c r="H42" s="50">
        <f>F33</f>
        <v>0</v>
      </c>
      <c r="I42" s="2"/>
      <c r="J42" s="74"/>
      <c r="K42" s="74"/>
      <c r="L42" s="80"/>
      <c r="M42" s="80"/>
      <c r="N42" s="70"/>
      <c r="O42" s="14"/>
      <c r="P42" s="52"/>
    </row>
    <row r="43" spans="2:16" s="19" customFormat="1" ht="15" customHeight="1" thickBot="1" x14ac:dyDescent="0.3">
      <c r="B43" s="146" t="s">
        <v>20</v>
      </c>
      <c r="C43" s="12"/>
      <c r="D43" s="26"/>
      <c r="E43" s="26"/>
      <c r="F43" s="139" t="s">
        <v>29</v>
      </c>
      <c r="G43" s="26"/>
      <c r="H43" s="51">
        <f>H38</f>
        <v>0</v>
      </c>
      <c r="I43" s="2"/>
      <c r="J43" s="74"/>
      <c r="K43" s="74"/>
      <c r="L43" s="80"/>
      <c r="M43" s="80"/>
      <c r="N43" s="70"/>
      <c r="O43" s="14"/>
      <c r="P43" s="52"/>
    </row>
    <row r="44" spans="2:16" s="19" customFormat="1" ht="15" customHeight="1" x14ac:dyDescent="0.25">
      <c r="B44" s="13"/>
      <c r="C44" s="13"/>
      <c r="D44" s="14"/>
      <c r="E44" s="14"/>
      <c r="F44" s="110"/>
      <c r="G44" s="14"/>
      <c r="H44" s="52"/>
      <c r="I44" s="2"/>
      <c r="J44" s="74"/>
      <c r="K44" s="74"/>
      <c r="L44" s="80"/>
      <c r="M44" s="80"/>
      <c r="N44" s="70"/>
      <c r="O44" s="14"/>
      <c r="P44" s="52"/>
    </row>
    <row r="45" spans="2:16" s="19" customFormat="1" ht="15" customHeight="1" x14ac:dyDescent="0.2">
      <c r="B45" s="2"/>
      <c r="C45" s="2"/>
      <c r="D45" s="2"/>
      <c r="E45" s="2"/>
      <c r="F45" s="2"/>
      <c r="J45" s="64"/>
      <c r="K45" s="64"/>
      <c r="L45" s="64"/>
      <c r="M45" s="64"/>
      <c r="N45" s="64"/>
    </row>
    <row r="46" spans="2:16" s="19" customFormat="1" ht="15" customHeight="1" x14ac:dyDescent="0.25">
      <c r="B46" s="2"/>
      <c r="C46" s="2"/>
      <c r="D46" s="27"/>
      <c r="E46" s="27"/>
      <c r="F46" s="27"/>
      <c r="G46" s="14"/>
      <c r="H46" s="14"/>
      <c r="I46" s="2"/>
      <c r="J46" s="81"/>
      <c r="K46" s="64"/>
      <c r="L46" s="64"/>
      <c r="M46" s="64"/>
      <c r="N46" s="64"/>
    </row>
    <row r="47" spans="2:16" s="19" customFormat="1" ht="15" customHeight="1" x14ac:dyDescent="0.25">
      <c r="B47" s="1"/>
      <c r="C47" s="2"/>
      <c r="D47" s="2"/>
      <c r="E47" s="2"/>
      <c r="F47" s="2"/>
      <c r="G47" s="2"/>
      <c r="H47" s="2"/>
      <c r="I47" s="2"/>
      <c r="J47" s="81"/>
      <c r="K47" s="64"/>
      <c r="L47" s="64"/>
      <c r="M47" s="64"/>
      <c r="N47" s="64"/>
    </row>
    <row r="48" spans="2:16" s="19" customFormat="1" ht="15" customHeight="1" x14ac:dyDescent="0.25">
      <c r="B48" s="1"/>
      <c r="C48" s="2"/>
      <c r="D48" s="2"/>
      <c r="E48" s="2"/>
      <c r="F48" s="2"/>
      <c r="G48" s="27"/>
      <c r="H48" s="27"/>
      <c r="I48" s="2"/>
      <c r="J48" s="81"/>
      <c r="K48" s="64"/>
      <c r="L48" s="64"/>
      <c r="M48" s="64"/>
      <c r="N48" s="64"/>
    </row>
    <row r="49" spans="2:17" s="19" customFormat="1" ht="15" customHeight="1" x14ac:dyDescent="0.2">
      <c r="C49" s="44"/>
      <c r="D49" s="44"/>
      <c r="E49" s="44"/>
      <c r="F49" s="44"/>
      <c r="G49" s="2"/>
      <c r="H49" s="2"/>
      <c r="I49" s="2"/>
      <c r="J49" s="64"/>
      <c r="K49" s="64"/>
      <c r="L49" s="64"/>
      <c r="M49" s="64"/>
      <c r="N49" s="64"/>
    </row>
    <row r="50" spans="2:17" s="29" customFormat="1" ht="15" customHeight="1" x14ac:dyDescent="0.2">
      <c r="J50" s="82"/>
      <c r="K50" s="82"/>
      <c r="L50" s="82"/>
      <c r="M50" s="82"/>
      <c r="N50" s="82"/>
    </row>
    <row r="51" spans="2:17" s="19" customFormat="1" ht="15" customHeight="1" x14ac:dyDescent="0.2">
      <c r="B51" s="42"/>
      <c r="C51" s="42"/>
      <c r="D51" s="42"/>
      <c r="E51" s="42"/>
      <c r="F51" s="42"/>
      <c r="G51" s="44"/>
      <c r="H51" s="44"/>
      <c r="I51" s="2"/>
      <c r="J51" s="64"/>
      <c r="K51" s="64"/>
      <c r="L51" s="64"/>
      <c r="M51" s="64"/>
      <c r="N51" s="64"/>
    </row>
    <row r="52" spans="2:17" s="19" customFormat="1" ht="15" customHeight="1" x14ac:dyDescent="0.2">
      <c r="B52" s="42"/>
      <c r="C52" s="42"/>
      <c r="D52" s="42"/>
      <c r="E52" s="42"/>
      <c r="F52" s="42"/>
      <c r="G52" s="90"/>
      <c r="H52" s="90"/>
      <c r="I52" s="2"/>
      <c r="J52" s="64"/>
      <c r="K52" s="64"/>
      <c r="L52" s="64"/>
      <c r="M52" s="64"/>
      <c r="N52" s="64"/>
    </row>
    <row r="53" spans="2:17" s="19" customFormat="1" ht="15" customHeight="1" x14ac:dyDescent="0.2">
      <c r="B53" s="42"/>
      <c r="C53" s="42"/>
      <c r="D53" s="42"/>
      <c r="E53" s="42"/>
      <c r="F53" s="42"/>
      <c r="G53" s="90"/>
      <c r="H53" s="90"/>
      <c r="I53" s="2"/>
      <c r="J53" s="64"/>
      <c r="K53" s="64"/>
      <c r="L53" s="64"/>
      <c r="M53" s="64"/>
      <c r="N53" s="64"/>
    </row>
    <row r="54" spans="2:17" s="19" customFormat="1" ht="15" customHeight="1" x14ac:dyDescent="0.2">
      <c r="B54" s="2"/>
      <c r="C54" s="2"/>
      <c r="D54" s="2"/>
      <c r="E54" s="2"/>
      <c r="F54" s="2"/>
      <c r="G54" s="42"/>
      <c r="H54" s="42"/>
      <c r="I54" s="42"/>
      <c r="J54" s="64"/>
      <c r="K54" s="64"/>
      <c r="L54" s="64"/>
      <c r="M54" s="64"/>
      <c r="N54" s="64"/>
    </row>
    <row r="55" spans="2:17" s="19" customFormat="1" ht="15" customHeight="1" x14ac:dyDescent="0.2">
      <c r="B55" s="2"/>
      <c r="C55" s="2"/>
      <c r="D55" s="2"/>
      <c r="E55" s="2"/>
      <c r="F55" s="2"/>
      <c r="G55" s="2"/>
      <c r="H55" s="2"/>
      <c r="I55" s="42"/>
      <c r="J55" s="64"/>
      <c r="K55" s="64"/>
      <c r="L55" s="64"/>
      <c r="M55" s="64"/>
      <c r="N55" s="64"/>
    </row>
    <row r="56" spans="2:17" s="19" customFormat="1" ht="15" customHeight="1" x14ac:dyDescent="0.2">
      <c r="B56" s="2"/>
      <c r="C56" s="2"/>
      <c r="D56" s="2"/>
      <c r="E56" s="2"/>
      <c r="F56" s="2"/>
      <c r="G56" s="2"/>
      <c r="H56" s="2"/>
      <c r="I56" s="2"/>
      <c r="J56" s="64"/>
      <c r="K56" s="64"/>
      <c r="L56" s="64"/>
      <c r="M56" s="64"/>
      <c r="N56" s="64"/>
    </row>
    <row r="57" spans="2:17" s="19" customFormat="1" ht="15" customHeight="1" x14ac:dyDescent="0.25">
      <c r="B57" s="1"/>
      <c r="C57" s="2"/>
      <c r="D57" s="2"/>
      <c r="E57" s="2"/>
      <c r="F57" s="2"/>
      <c r="G57" s="2"/>
      <c r="H57" s="2"/>
      <c r="I57" s="2"/>
      <c r="J57" s="64"/>
      <c r="K57" s="64"/>
      <c r="L57" s="64"/>
      <c r="M57" s="64"/>
      <c r="N57" s="64"/>
    </row>
    <row r="58" spans="2:17" s="19" customFormat="1" ht="15" customHeight="1" x14ac:dyDescent="0.2">
      <c r="B58" s="2"/>
      <c r="C58" s="2"/>
      <c r="D58" s="2"/>
      <c r="E58" s="2"/>
      <c r="F58" s="2"/>
      <c r="G58" s="2"/>
      <c r="H58" s="2"/>
      <c r="I58" s="2"/>
      <c r="J58" s="64"/>
      <c r="K58" s="64"/>
      <c r="L58" s="64"/>
      <c r="M58" s="64"/>
      <c r="N58" s="64"/>
    </row>
    <row r="59" spans="2:17" s="19" customFormat="1" ht="15" customHeight="1" x14ac:dyDescent="0.2">
      <c r="B59" s="2"/>
      <c r="C59" s="2"/>
      <c r="D59" s="2"/>
      <c r="E59" s="2"/>
      <c r="F59" s="2"/>
      <c r="G59" s="2"/>
      <c r="H59" s="2"/>
      <c r="I59" s="2"/>
      <c r="J59" s="64"/>
      <c r="K59" s="64"/>
      <c r="L59" s="64"/>
      <c r="M59" s="64"/>
      <c r="N59" s="64"/>
    </row>
    <row r="60" spans="2:17" s="19" customFormat="1" ht="15" customHeight="1" x14ac:dyDescent="0.2">
      <c r="B60" s="2"/>
      <c r="C60" s="2"/>
      <c r="D60" s="2"/>
      <c r="E60" s="2"/>
      <c r="F60" s="2"/>
      <c r="G60" s="2"/>
      <c r="H60" s="2"/>
      <c r="I60" s="2"/>
      <c r="J60" s="64"/>
      <c r="K60" s="64"/>
      <c r="L60" s="64"/>
      <c r="M60" s="64"/>
      <c r="N60" s="64"/>
    </row>
    <row r="61" spans="2:17" s="19" customFormat="1" ht="15" customHeight="1" x14ac:dyDescent="0.2">
      <c r="B61" s="2"/>
      <c r="C61" s="2"/>
      <c r="D61" s="2"/>
      <c r="E61" s="2"/>
      <c r="F61" s="2"/>
      <c r="G61" s="2"/>
      <c r="H61" s="2"/>
      <c r="I61" s="2"/>
      <c r="J61" s="64"/>
      <c r="K61" s="64"/>
      <c r="L61" s="64"/>
      <c r="M61" s="64"/>
      <c r="N61" s="64"/>
    </row>
    <row r="62" spans="2:17" s="19" customFormat="1" ht="15" customHeight="1" x14ac:dyDescent="0.2">
      <c r="B62" s="2"/>
      <c r="C62" s="2"/>
      <c r="D62" s="2"/>
      <c r="E62" s="2"/>
      <c r="F62" s="2"/>
      <c r="G62" s="2"/>
      <c r="H62" s="2"/>
      <c r="I62" s="2"/>
      <c r="J62" s="64"/>
      <c r="K62" s="64"/>
      <c r="L62" s="64"/>
      <c r="M62" s="64"/>
      <c r="N62" s="64"/>
      <c r="Q62" s="118"/>
    </row>
    <row r="63" spans="2:17" s="19" customFormat="1" ht="15" customHeight="1" x14ac:dyDescent="0.2">
      <c r="B63" s="7"/>
      <c r="C63" s="7"/>
      <c r="D63" s="7"/>
      <c r="E63" s="7"/>
      <c r="F63" s="7"/>
      <c r="G63" s="7"/>
      <c r="H63" s="7"/>
      <c r="I63" s="2"/>
      <c r="J63" s="64"/>
      <c r="K63" s="64"/>
      <c r="L63" s="64"/>
      <c r="M63" s="64"/>
      <c r="N63" s="64"/>
    </row>
    <row r="64" spans="2:17" s="19" customFormat="1" ht="15" customHeight="1" thickBot="1" x14ac:dyDescent="0.25">
      <c r="B64" s="115"/>
      <c r="C64" s="115"/>
      <c r="D64" s="115"/>
      <c r="E64" s="115"/>
      <c r="F64" s="115"/>
      <c r="G64" s="115"/>
      <c r="H64" s="115"/>
      <c r="I64" s="2"/>
      <c r="J64" s="64"/>
      <c r="K64" s="64"/>
      <c r="L64" s="64"/>
      <c r="M64" s="64"/>
      <c r="N64" s="64"/>
    </row>
    <row r="65" spans="2:16" s="19" customFormat="1" ht="15" customHeight="1" x14ac:dyDescent="0.2">
      <c r="B65" s="7"/>
      <c r="C65" s="7"/>
      <c r="D65" s="7"/>
      <c r="E65" s="7"/>
      <c r="F65" s="7"/>
      <c r="G65" s="7"/>
      <c r="H65" s="7"/>
      <c r="I65" s="2"/>
      <c r="J65" s="64"/>
      <c r="K65" s="64"/>
      <c r="L65" s="64"/>
      <c r="M65" s="64"/>
      <c r="N65" s="64"/>
    </row>
    <row r="66" spans="2:16" s="19" customFormat="1" ht="15" customHeight="1" x14ac:dyDescent="0.2">
      <c r="B66" s="2"/>
      <c r="C66" s="2"/>
      <c r="D66" s="2"/>
      <c r="E66" s="2"/>
      <c r="F66" s="2"/>
      <c r="G66" s="2"/>
      <c r="H66" s="2"/>
      <c r="I66" s="2"/>
      <c r="J66" s="64"/>
      <c r="K66" s="64"/>
      <c r="L66" s="64"/>
      <c r="M66" s="64"/>
      <c r="N66" s="64"/>
    </row>
    <row r="67" spans="2:16" s="19" customFormat="1" ht="15" customHeight="1" x14ac:dyDescent="0.2">
      <c r="B67" s="2"/>
      <c r="C67" s="2"/>
      <c r="D67" s="2"/>
      <c r="E67" s="2"/>
      <c r="F67" s="2"/>
      <c r="G67" s="2"/>
      <c r="H67" s="2"/>
      <c r="I67" s="2"/>
      <c r="J67" s="64"/>
      <c r="K67" s="64"/>
      <c r="L67" s="64"/>
      <c r="M67" s="64"/>
      <c r="N67" s="64"/>
    </row>
    <row r="68" spans="2:16" s="19" customFormat="1" ht="15" customHeight="1" x14ac:dyDescent="0.2">
      <c r="B68" s="28"/>
      <c r="C68" s="29"/>
      <c r="D68" s="29"/>
      <c r="E68" s="29"/>
      <c r="F68" s="29"/>
      <c r="G68" s="2"/>
      <c r="H68" s="2"/>
      <c r="I68" s="2"/>
      <c r="J68" s="64"/>
      <c r="K68" s="64"/>
      <c r="L68" s="64"/>
      <c r="M68" s="64"/>
      <c r="N68" s="64"/>
    </row>
    <row r="69" spans="2:16" s="19" customFormat="1" ht="15" customHeight="1" x14ac:dyDescent="0.2">
      <c r="B69" s="2"/>
      <c r="C69" s="2"/>
      <c r="D69" s="2"/>
      <c r="E69" s="2"/>
      <c r="F69" s="2"/>
      <c r="G69" s="29"/>
      <c r="H69" s="29"/>
      <c r="I69" s="2"/>
      <c r="J69" s="64"/>
      <c r="K69" s="64"/>
      <c r="L69" s="64"/>
      <c r="M69" s="64"/>
      <c r="N69" s="64"/>
    </row>
    <row r="70" spans="2:16" s="19" customFormat="1" ht="15" customHeight="1" x14ac:dyDescent="0.2">
      <c r="B70" s="2"/>
      <c r="C70" s="2"/>
      <c r="D70" s="2"/>
      <c r="E70" s="2"/>
      <c r="F70" s="2"/>
      <c r="G70" s="29"/>
      <c r="H70" s="29"/>
      <c r="I70" s="29"/>
      <c r="J70" s="64"/>
      <c r="K70" s="64"/>
      <c r="L70" s="64"/>
      <c r="M70" s="64"/>
      <c r="N70" s="64"/>
    </row>
    <row r="71" spans="2:16" s="19" customFormat="1" ht="15" customHeight="1" x14ac:dyDescent="0.2">
      <c r="B71" s="43"/>
      <c r="C71" s="43"/>
      <c r="D71" s="43"/>
      <c r="E71" s="43"/>
      <c r="F71" s="43"/>
      <c r="G71" s="2"/>
      <c r="H71" s="2"/>
      <c r="I71" s="2"/>
      <c r="J71" s="71"/>
      <c r="K71" s="71"/>
      <c r="L71" s="71"/>
      <c r="M71" s="71"/>
      <c r="N71" s="71"/>
      <c r="O71" s="2"/>
      <c r="P71" s="2"/>
    </row>
    <row r="72" spans="2:16" s="19" customFormat="1" ht="15" customHeight="1" x14ac:dyDescent="0.2">
      <c r="J72" s="71"/>
      <c r="K72" s="71"/>
      <c r="L72" s="71"/>
      <c r="M72" s="71"/>
      <c r="N72" s="71"/>
      <c r="O72" s="2"/>
      <c r="P72" s="2"/>
    </row>
    <row r="73" spans="2:16" s="19" customFormat="1" ht="15" customHeight="1" x14ac:dyDescent="0.2">
      <c r="J73" s="71"/>
      <c r="K73" s="71"/>
      <c r="L73" s="71"/>
      <c r="M73" s="71"/>
      <c r="N73" s="71"/>
      <c r="O73" s="2"/>
      <c r="P73" s="2"/>
    </row>
    <row r="74" spans="2:16" ht="15" customHeight="1" x14ac:dyDescent="0.2">
      <c r="B74" s="164" t="s">
        <v>30</v>
      </c>
      <c r="C74" s="164"/>
      <c r="D74" s="164"/>
      <c r="E74" s="164"/>
      <c r="F74" s="164"/>
      <c r="G74" s="164"/>
      <c r="H74" s="164"/>
      <c r="I74" s="98"/>
    </row>
    <row r="75" spans="2:16" ht="15" customHeight="1" x14ac:dyDescent="0.2">
      <c r="B75" s="164"/>
      <c r="C75" s="164"/>
      <c r="D75" s="164"/>
      <c r="E75" s="164"/>
      <c r="F75" s="164"/>
      <c r="G75" s="164"/>
      <c r="H75" s="164"/>
      <c r="I75" s="98"/>
    </row>
    <row r="76" spans="2:16" ht="15" customHeight="1" x14ac:dyDescent="0.2">
      <c r="B76" s="164"/>
      <c r="C76" s="164"/>
      <c r="D76" s="164"/>
      <c r="E76" s="164"/>
      <c r="F76" s="164"/>
      <c r="G76" s="164"/>
      <c r="H76" s="164"/>
      <c r="I76" s="98"/>
    </row>
    <row r="77" spans="2:16" ht="15" customHeight="1" x14ac:dyDescent="0.2">
      <c r="B77" s="164"/>
      <c r="C77" s="164"/>
      <c r="D77" s="164"/>
      <c r="E77" s="164"/>
      <c r="F77" s="164"/>
      <c r="G77" s="164"/>
      <c r="H77" s="164"/>
      <c r="I77" s="98"/>
    </row>
    <row r="78" spans="2:16" ht="15" customHeight="1" x14ac:dyDescent="0.2">
      <c r="B78" s="164"/>
      <c r="C78" s="164"/>
      <c r="D78" s="164"/>
      <c r="E78" s="164"/>
      <c r="F78" s="164"/>
      <c r="G78" s="164"/>
      <c r="H78" s="164"/>
      <c r="I78" s="98"/>
    </row>
    <row r="79" spans="2:16" ht="15" customHeight="1" x14ac:dyDescent="0.2">
      <c r="B79" s="164"/>
      <c r="C79" s="164"/>
      <c r="D79" s="164"/>
      <c r="E79" s="164"/>
      <c r="F79" s="164"/>
      <c r="G79" s="164"/>
      <c r="H79" s="164"/>
      <c r="I79" s="98"/>
    </row>
    <row r="80" spans="2:16" ht="15" customHeight="1" x14ac:dyDescent="0.2">
      <c r="B80" s="164"/>
      <c r="C80" s="164"/>
      <c r="D80" s="164"/>
      <c r="E80" s="164"/>
      <c r="F80" s="164"/>
      <c r="G80" s="164"/>
      <c r="H80" s="164"/>
      <c r="I80" s="98"/>
    </row>
    <row r="81" spans="2:9" ht="15" customHeight="1" x14ac:dyDescent="0.2">
      <c r="B81" s="164"/>
      <c r="C81" s="164"/>
      <c r="D81" s="164"/>
      <c r="E81" s="164"/>
      <c r="F81" s="164"/>
      <c r="G81" s="164"/>
      <c r="H81" s="164"/>
      <c r="I81" s="98"/>
    </row>
    <row r="82" spans="2:9" ht="15" customHeight="1" x14ac:dyDescent="0.2">
      <c r="B82" s="164"/>
      <c r="C82" s="164"/>
      <c r="D82" s="164"/>
      <c r="E82" s="164"/>
      <c r="F82" s="164"/>
      <c r="G82" s="164"/>
      <c r="H82" s="164"/>
      <c r="I82" s="98"/>
    </row>
    <row r="83" spans="2:9" ht="15" customHeight="1" x14ac:dyDescent="0.2">
      <c r="B83" s="164"/>
      <c r="C83" s="164"/>
      <c r="D83" s="164"/>
      <c r="E83" s="164"/>
      <c r="F83" s="164"/>
      <c r="G83" s="164"/>
      <c r="H83" s="164"/>
      <c r="I83" s="98"/>
    </row>
    <row r="84" spans="2:9" ht="15" customHeight="1" x14ac:dyDescent="0.2">
      <c r="B84" s="164"/>
      <c r="C84" s="164"/>
      <c r="D84" s="164"/>
      <c r="E84" s="164"/>
      <c r="F84" s="164"/>
      <c r="G84" s="164"/>
      <c r="H84" s="164"/>
    </row>
    <row r="85" spans="2:9" ht="15" customHeight="1" x14ac:dyDescent="0.2">
      <c r="B85" s="164"/>
      <c r="C85" s="164"/>
      <c r="D85" s="164"/>
      <c r="E85" s="164"/>
      <c r="F85" s="164"/>
      <c r="G85" s="164"/>
      <c r="H85" s="164"/>
    </row>
    <row r="86" spans="2:9" ht="15" customHeight="1" x14ac:dyDescent="0.2"/>
    <row r="87" spans="2:9" ht="15" customHeight="1" x14ac:dyDescent="0.2"/>
  </sheetData>
  <sheetProtection algorithmName="SHA-1" hashValue="8htXt/2gjkVyEzcLWKHH2i5op9g=" saltValue="PY7QRy+pWIgciNKwpKTnKg==" spinCount="100000" sheet="1" objects="1" scenarios="1" selectLockedCells="1"/>
  <protectedRanges>
    <protectedRange sqref="F41:F43" name="Range1_1"/>
    <protectedRange sqref="F24:F25" name="Range1_2"/>
    <protectedRange sqref="F22" name="Range1_3"/>
  </protectedRanges>
  <mergeCells count="2">
    <mergeCell ref="B22:D22"/>
    <mergeCell ref="B74:H85"/>
  </mergeCells>
  <phoneticPr fontId="3" type="noConversion"/>
  <pageMargins left="0.31496062992125984" right="0.31496062992125984" top="0" bottom="0" header="0.31496062992125984" footer="0.31496062992125984"/>
  <pageSetup paperSize="9" scale="85" orientation="portrait" r:id="rId1"/>
  <rowBreaks count="1" manualBreakCount="1">
    <brk id="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P17"/>
  <sheetViews>
    <sheetView workbookViewId="0">
      <selection activeCell="P1" sqref="B1:P1048576"/>
    </sheetView>
  </sheetViews>
  <sheetFormatPr defaultRowHeight="12.75" x14ac:dyDescent="0.2"/>
  <cols>
    <col min="1" max="1" width="10.7109375" customWidth="1"/>
    <col min="2" max="2" width="35.5703125" hidden="1" customWidth="1"/>
    <col min="3" max="3" width="6" hidden="1" customWidth="1"/>
    <col min="4" max="4" width="17.85546875" hidden="1" customWidth="1"/>
    <col min="5" max="8" width="10.7109375" hidden="1" customWidth="1"/>
    <col min="9" max="9" width="5.5703125" hidden="1" customWidth="1"/>
    <col min="10" max="10" width="10.7109375" hidden="1" customWidth="1"/>
    <col min="11" max="11" width="9.140625" hidden="1" customWidth="1"/>
    <col min="12" max="13" width="9.7109375" hidden="1" customWidth="1"/>
    <col min="14" max="16" width="9.140625" hidden="1" customWidth="1"/>
  </cols>
  <sheetData>
    <row r="2" spans="2:16" ht="15.75" x14ac:dyDescent="0.25">
      <c r="B2" s="30" t="s">
        <v>11</v>
      </c>
      <c r="D2" s="31" t="s">
        <v>53</v>
      </c>
    </row>
    <row r="3" spans="2:16" ht="13.5" thickBot="1" x14ac:dyDescent="0.25"/>
    <row r="4" spans="2:16" ht="13.9" customHeight="1" thickBot="1" x14ac:dyDescent="0.25">
      <c r="B4" s="32" t="s">
        <v>13</v>
      </c>
      <c r="C4" s="33"/>
      <c r="D4" s="34"/>
      <c r="F4" s="121"/>
      <c r="G4" s="121"/>
      <c r="H4" s="121"/>
      <c r="I4" s="121"/>
      <c r="J4" s="113"/>
      <c r="K4" s="113"/>
      <c r="L4" s="113"/>
    </row>
    <row r="5" spans="2:16" x14ac:dyDescent="0.2">
      <c r="B5" s="35" t="s">
        <v>14</v>
      </c>
      <c r="C5" s="85"/>
      <c r="D5" s="86"/>
      <c r="F5" s="121"/>
      <c r="G5" s="121"/>
      <c r="H5" s="121"/>
      <c r="I5" s="121"/>
      <c r="J5" s="113"/>
      <c r="K5" s="113"/>
      <c r="L5" s="113"/>
    </row>
    <row r="6" spans="2:16" x14ac:dyDescent="0.2">
      <c r="B6" s="35"/>
      <c r="C6" s="170">
        <v>2022</v>
      </c>
      <c r="D6" s="171"/>
      <c r="F6" s="121"/>
      <c r="G6" s="121"/>
      <c r="H6" s="121"/>
      <c r="I6" s="121"/>
      <c r="J6" s="113"/>
      <c r="K6" s="113"/>
      <c r="L6" s="113"/>
    </row>
    <row r="7" spans="2:16" x14ac:dyDescent="0.2">
      <c r="B7" s="35"/>
      <c r="C7" s="37" t="s">
        <v>2</v>
      </c>
      <c r="D7" s="38" t="s">
        <v>0</v>
      </c>
      <c r="F7" s="121"/>
      <c r="G7" s="121"/>
      <c r="H7" s="121"/>
      <c r="I7" s="121"/>
      <c r="J7" s="113"/>
      <c r="K7" s="113"/>
      <c r="L7" s="113"/>
    </row>
    <row r="8" spans="2:16" x14ac:dyDescent="0.2">
      <c r="B8" s="39" t="s">
        <v>13</v>
      </c>
      <c r="C8" s="83">
        <v>6.37</v>
      </c>
      <c r="D8" s="87">
        <f>C8</f>
        <v>6.37</v>
      </c>
      <c r="F8" s="121"/>
      <c r="G8" s="121"/>
      <c r="H8" s="121"/>
      <c r="I8" s="121"/>
      <c r="J8" s="113"/>
      <c r="K8" s="113"/>
      <c r="L8" s="113"/>
    </row>
    <row r="9" spans="2:16" x14ac:dyDescent="0.2">
      <c r="B9" s="40" t="s">
        <v>1</v>
      </c>
      <c r="C9" s="111">
        <f>SUM(C8:C8)</f>
        <v>6.37</v>
      </c>
      <c r="D9" s="116">
        <f>SUM(D8:D8)</f>
        <v>6.37</v>
      </c>
      <c r="F9" s="113"/>
      <c r="G9" s="113"/>
      <c r="H9" s="113"/>
      <c r="I9" s="113"/>
      <c r="J9" s="113"/>
      <c r="K9" s="113"/>
      <c r="L9" s="113"/>
    </row>
    <row r="10" spans="2:16" x14ac:dyDescent="0.2">
      <c r="F10" s="113"/>
      <c r="G10" s="113"/>
      <c r="H10" s="113"/>
      <c r="I10" s="117"/>
      <c r="J10" s="113"/>
      <c r="K10" s="113"/>
      <c r="L10" s="113"/>
    </row>
    <row r="11" spans="2:16" ht="13.5" thickBot="1" x14ac:dyDescent="0.25"/>
    <row r="12" spans="2:16" ht="13.5" thickBot="1" x14ac:dyDescent="0.25">
      <c r="B12" s="32" t="s">
        <v>12</v>
      </c>
      <c r="C12" s="33"/>
      <c r="D12" s="33"/>
      <c r="E12" s="33"/>
      <c r="F12" s="33"/>
      <c r="G12" s="33"/>
      <c r="H12" s="33"/>
      <c r="I12" s="33"/>
      <c r="J12" s="33"/>
      <c r="K12" s="33"/>
      <c r="L12" s="33"/>
      <c r="M12" s="33"/>
      <c r="N12" s="33"/>
      <c r="O12" s="33"/>
      <c r="P12" s="34"/>
    </row>
    <row r="13" spans="2:16" x14ac:dyDescent="0.2">
      <c r="B13" s="84" t="s">
        <v>50</v>
      </c>
      <c r="C13" s="36"/>
      <c r="D13" s="36"/>
      <c r="E13" s="36"/>
      <c r="F13" s="36"/>
      <c r="G13" s="36"/>
      <c r="H13" s="36"/>
      <c r="I13" s="36"/>
      <c r="J13" s="36"/>
      <c r="K13" s="36"/>
      <c r="L13" s="36"/>
      <c r="M13" s="36"/>
      <c r="N13" s="36"/>
      <c r="O13" s="36"/>
      <c r="P13" s="160"/>
    </row>
    <row r="14" spans="2:16" x14ac:dyDescent="0.2">
      <c r="B14" s="35"/>
      <c r="C14" s="122">
        <v>2022</v>
      </c>
      <c r="D14" s="37" t="s">
        <v>26</v>
      </c>
      <c r="E14" s="123" t="s">
        <v>34</v>
      </c>
      <c r="F14" s="124" t="s">
        <v>35</v>
      </c>
      <c r="G14" s="123" t="s">
        <v>36</v>
      </c>
      <c r="H14" s="124" t="s">
        <v>37</v>
      </c>
      <c r="I14" s="123" t="s">
        <v>38</v>
      </c>
      <c r="J14" s="124" t="s">
        <v>39</v>
      </c>
      <c r="K14" s="123" t="s">
        <v>40</v>
      </c>
      <c r="L14" s="124" t="s">
        <v>41</v>
      </c>
      <c r="M14" s="123" t="s">
        <v>42</v>
      </c>
      <c r="N14" s="124" t="s">
        <v>43</v>
      </c>
      <c r="O14" s="123" t="s">
        <v>44</v>
      </c>
      <c r="P14" s="125" t="s">
        <v>45</v>
      </c>
    </row>
    <row r="15" spans="2:16" x14ac:dyDescent="0.2">
      <c r="B15" s="35"/>
      <c r="C15" s="37" t="s">
        <v>2</v>
      </c>
      <c r="D15" s="37"/>
      <c r="E15" s="37" t="s">
        <v>0</v>
      </c>
      <c r="F15" s="37"/>
      <c r="G15" s="37"/>
      <c r="H15" s="37"/>
      <c r="I15" s="37"/>
      <c r="J15" s="37"/>
      <c r="K15" s="37"/>
      <c r="L15" s="37"/>
      <c r="M15" s="37"/>
      <c r="N15" s="37"/>
      <c r="O15" s="37"/>
      <c r="P15" s="38"/>
    </row>
    <row r="16" spans="2:16" x14ac:dyDescent="0.2">
      <c r="B16" s="39" t="s">
        <v>51</v>
      </c>
      <c r="C16" s="41"/>
      <c r="D16" s="37"/>
      <c r="E16" s="83">
        <f t="shared" ref="E16:J16" si="0">0.903</f>
        <v>0.90300000000000002</v>
      </c>
      <c r="F16" s="83">
        <f t="shared" si="0"/>
        <v>0.90300000000000002</v>
      </c>
      <c r="G16" s="83">
        <f t="shared" si="0"/>
        <v>0.90300000000000002</v>
      </c>
      <c r="H16" s="83">
        <f t="shared" si="0"/>
        <v>0.90300000000000002</v>
      </c>
      <c r="I16" s="83">
        <f t="shared" si="0"/>
        <v>0.90300000000000002</v>
      </c>
      <c r="J16" s="83">
        <f t="shared" si="0"/>
        <v>0.90300000000000002</v>
      </c>
      <c r="K16" s="83">
        <f t="shared" ref="K16:M16" si="1">0.763</f>
        <v>0.76300000000000001</v>
      </c>
      <c r="L16" s="83">
        <f t="shared" si="1"/>
        <v>0.76300000000000001</v>
      </c>
      <c r="M16" s="83">
        <f t="shared" si="1"/>
        <v>0.76300000000000001</v>
      </c>
      <c r="N16" s="83">
        <f>0.763-0.04</f>
        <v>0.72299999999999998</v>
      </c>
      <c r="O16" s="83">
        <f>0.763-0.04</f>
        <v>0.72299999999999998</v>
      </c>
      <c r="P16" s="83">
        <f>0.763-0.04</f>
        <v>0.72299999999999998</v>
      </c>
    </row>
    <row r="17" spans="2:16" ht="13.5" thickBot="1" x14ac:dyDescent="0.25">
      <c r="B17" s="156" t="s">
        <v>52</v>
      </c>
      <c r="C17" s="157"/>
      <c r="D17" s="158"/>
      <c r="E17" s="159">
        <f>0.903-0.004</f>
        <v>0.89900000000000002</v>
      </c>
      <c r="F17" s="159">
        <f t="shared" ref="F17:J17" si="2">0.903-0.004</f>
        <v>0.89900000000000002</v>
      </c>
      <c r="G17" s="159">
        <f t="shared" si="2"/>
        <v>0.89900000000000002</v>
      </c>
      <c r="H17" s="159">
        <f t="shared" si="2"/>
        <v>0.89900000000000002</v>
      </c>
      <c r="I17" s="159">
        <f t="shared" si="2"/>
        <v>0.89900000000000002</v>
      </c>
      <c r="J17" s="159">
        <f t="shared" si="2"/>
        <v>0.89900000000000002</v>
      </c>
      <c r="K17" s="159">
        <f>0.763-0.004</f>
        <v>0.75900000000000001</v>
      </c>
      <c r="L17" s="159">
        <f t="shared" ref="L17" si="3">0.763-0.004</f>
        <v>0.75900000000000001</v>
      </c>
      <c r="M17" s="159">
        <f>0.763-0.004</f>
        <v>0.75900000000000001</v>
      </c>
      <c r="N17" s="159">
        <f>N16-0.004</f>
        <v>0.71899999999999997</v>
      </c>
      <c r="O17" s="159">
        <f>O16-0.004</f>
        <v>0.71899999999999997</v>
      </c>
      <c r="P17" s="159">
        <f>P16-0.004</f>
        <v>0.71899999999999997</v>
      </c>
    </row>
  </sheetData>
  <sheetProtection algorithmName="SHA-1" hashValue="20/TxoEX5kPLEgpTOEQ0780FLE0=" saltValue="alTfbXxiKCvXVjnexEuzeg==" spinCount="100000" sheet="1" selectLockedCells="1"/>
  <mergeCells count="1">
    <mergeCell ref="C6:D6"/>
  </mergeCells>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tasnipper xmlns="http://datasnipper" included="true" dataSnipperSheetDeleted="false" guid="c20a0d43-4ad4-418f-9674-5b3638ddbdd1" revision="3"/>
</file>

<file path=customXml/itemProps1.xml><?xml version="1.0" encoding="utf-8"?>
<ds:datastoreItem xmlns:ds="http://schemas.openxmlformats.org/officeDocument/2006/customXml" ds:itemID="{3F604829-2215-4843-B017-E99A237B8E46}">
  <ds:schemaRefs>
    <ds:schemaRef ds:uri="http://datasnipp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Elafgift</vt:lpstr>
      <vt:lpstr>Vandafgift</vt:lpstr>
      <vt:lpstr>Sheet1</vt:lpstr>
      <vt:lpstr>Elafgift!Print_Area</vt:lpstr>
      <vt:lpstr>Vandafgift!Print_Area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 Fie Schmidt</dc:creator>
  <cp:lastModifiedBy>Charlott Boldrup</cp:lastModifiedBy>
  <cp:lastPrinted>2022-06-24T08:30:23Z</cp:lastPrinted>
  <dcterms:created xsi:type="dcterms:W3CDTF">2012-04-18T10:45:07Z</dcterms:created>
  <dcterms:modified xsi:type="dcterms:W3CDTF">2023-08-14T09:07:55Z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wC Document Node Id">
    <vt:lpwstr>22956423</vt:lpwstr>
  </property>
  <property fmtid="{D5CDD505-2E9C-101B-9397-08002B2CF9AE}" pid="3" name="PwC Version Number">
    <vt:lpwstr>5</vt:lpwstr>
  </property>
</Properties>
</file>