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cfast001\Downloads\"/>
    </mc:Choice>
  </mc:AlternateContent>
  <xr:revisionPtr revIDLastSave="0" documentId="13_ncr:1_{4B713E46-2CE2-4DCA-96F3-887F9A78C1BF}" xr6:coauthVersionLast="47" xr6:coauthVersionMax="47" xr10:uidLastSave="{00000000-0000-0000-0000-000000000000}"/>
  <workbookProtection workbookAlgorithmName="SHA-1" workbookHashValue="nEGeesrObEaUatPNIn8dy2ZSh3Q=" workbookSaltValue="9tqeZnKef1zcue3fAohymw==" workbookSpinCount="100000" lockStructure="1"/>
  <bookViews>
    <workbookView xWindow="-108" yWindow="-108" windowWidth="23256" windowHeight="13896" activeTab="1" xr2:uid="{00000000-000D-0000-FFFF-FFFF00000000}"/>
  </bookViews>
  <sheets>
    <sheet name="Elafgift" sheetId="4" r:id="rId1"/>
    <sheet name="Vandafgift" sheetId="1" r:id="rId2"/>
    <sheet name="Sheet1" sheetId="3" state="hidden" r:id="rId3"/>
  </sheets>
  <definedNames>
    <definedName name="_xlnm.Print_Area" localSheetId="0">Elafgift!$A$1:$H$86</definedName>
    <definedName name="_xlnm.Print_Area" localSheetId="1">Vandafgift!$A$1:$H$84</definedName>
  </definedNames>
  <calcPr calcId="152511"/>
</workbook>
</file>

<file path=xl/calcChain.xml><?xml version="1.0" encoding="utf-8"?>
<calcChain xmlns="http://schemas.openxmlformats.org/spreadsheetml/2006/main">
  <c r="F17" i="3" l="1"/>
  <c r="G17" i="3"/>
  <c r="H17" i="3"/>
  <c r="I17" i="3"/>
  <c r="J17" i="3"/>
  <c r="K17" i="3"/>
  <c r="L17" i="3"/>
  <c r="M17" i="3"/>
  <c r="N17" i="3"/>
  <c r="O17" i="3"/>
  <c r="P17" i="3"/>
  <c r="G2" i="1"/>
  <c r="E17" i="3"/>
  <c r="F32" i="4"/>
  <c r="D32" i="4"/>
  <c r="G25" i="4" s="1"/>
  <c r="G26" i="4" l="1"/>
  <c r="G25" i="1"/>
  <c r="D8" i="3"/>
  <c r="G23" i="4" l="1"/>
  <c r="D34" i="4" l="1"/>
  <c r="F34" i="4" s="1"/>
  <c r="H42" i="4" s="1"/>
  <c r="D9" i="3" l="1"/>
  <c r="F31" i="1" l="1"/>
  <c r="G2" i="4"/>
  <c r="D33" i="1" l="1"/>
  <c r="D31" i="1"/>
  <c r="G24" i="1" s="1"/>
  <c r="C9" i="3" l="1"/>
  <c r="H34" i="4" l="1"/>
  <c r="F33" i="1" l="1"/>
  <c r="H42" i="1" s="1"/>
  <c r="D36" i="1"/>
  <c r="D38" i="1" s="1"/>
  <c r="H31" i="1"/>
  <c r="H33" i="1" l="1"/>
  <c r="H36" i="1"/>
  <c r="H38" i="1" l="1"/>
  <c r="H43" i="1" s="1"/>
  <c r="F36" i="1"/>
  <c r="F38" i="1" l="1"/>
  <c r="H41" i="1" s="1"/>
  <c r="D37" i="4" l="1"/>
  <c r="D39" i="4" s="1"/>
  <c r="H32" i="4"/>
  <c r="H37" i="4" l="1"/>
  <c r="F37" i="4" s="1"/>
  <c r="F39" i="4" s="1"/>
  <c r="H41" i="4" s="1"/>
  <c r="H39" i="4" l="1"/>
  <c r="H43" i="4" s="1"/>
</calcChain>
</file>

<file path=xl/sharedStrings.xml><?xml version="1.0" encoding="utf-8"?>
<sst xmlns="http://schemas.openxmlformats.org/spreadsheetml/2006/main" count="75" uniqueCount="54">
  <si>
    <t>godtgøres</t>
  </si>
  <si>
    <t>I alt</t>
  </si>
  <si>
    <t>sats</t>
  </si>
  <si>
    <t>Afgifter</t>
  </si>
  <si>
    <t>Godtgøres</t>
  </si>
  <si>
    <t>Udgiftsføres</t>
  </si>
  <si>
    <t>Periodens vandforbrug i m3</t>
  </si>
  <si>
    <t>i driften</t>
  </si>
  <si>
    <t>Moms (kr.)</t>
  </si>
  <si>
    <t>Afgifter på vand</t>
  </si>
  <si>
    <t>Vandafgift (kr.)</t>
  </si>
  <si>
    <t>Afgiftssatser</t>
  </si>
  <si>
    <t>Elafgift</t>
  </si>
  <si>
    <t>Vandafgift</t>
  </si>
  <si>
    <t>Afgiftssatser og -godtgørelse i kr. pr. m3</t>
  </si>
  <si>
    <t>Afgift på elektricitet</t>
  </si>
  <si>
    <t>I alt (kr.)</t>
  </si>
  <si>
    <t>Fakturabeløb inkl. moms (kr.)</t>
  </si>
  <si>
    <t>Debiteres på konto (status) vedr. elafgifter (kr.)</t>
  </si>
  <si>
    <t>Debiteres på konto (status) vedr. moms (kr.)</t>
  </si>
  <si>
    <t>Debiteres på konto (drift) (kr.)</t>
  </si>
  <si>
    <t>Debiteres på konto (status) vedr. vandafgift (kr.)</t>
  </si>
  <si>
    <t>Elkøb</t>
  </si>
  <si>
    <t>Vandkøb ekskl. afgifter (kr.)</t>
  </si>
  <si>
    <t>Elkøb ekskl. afgifter (kr.)</t>
  </si>
  <si>
    <t>Elafgift (kr.)</t>
  </si>
  <si>
    <t>[Måned]</t>
  </si>
  <si>
    <t>[Adresse/Målernummer]</t>
  </si>
  <si>
    <t>= Indtastningsfelt elektricitet</t>
  </si>
  <si>
    <t>[kontonr.]</t>
  </si>
  <si>
    <t>Dette regneark udgør ikke og kan ikke erstatte professionel rådgivning. PwC påtager sig intet ansvar for eventuelle tab som følge af handlinger eller undladelser baseret på regnearkets indhold, ligesom PwC ikke påtager sig ansvar for indholdsmæssige fejl og mangler. Regnearket må ikke anvendes til at generere regnskabsdata af nogen art eller tjene som bogføringsgrundlag. Kunden er selv ansvarlig for korrekt beregning af afgifter, samt at udarbejde et relevant, separat bogføringsgrundlag.
PwC er ikke ansvarlig for tab, der kan henføres til det af kunden, kundens rådgivere og leverandører leverede materiale, oplysninger, systemer, ydelser mv. PwC har ikke noget ansvar for ydelser leveret af tredjemand antaget af kunden, herunder kundens rådgivere og leverandører. PwC er ikke ansvarlig for tab, der kan henføres til, at ydelsen anvendes uforsvarligt eller forkert af kunden eller tredjemand.
Kunden skal straks give PwC skriftlig meddelelse om fejl eller mangler ved ydelserne eller forhold, som kan give anledning til, at der rejses krav mod PwC. PwC har ret til at afhjælpe en konstateret fejl eller mangel ved ydelserne inden for en efter omstændighederne passende frist. En PwC revisionskunde, som er US SEC issuer, herunder dennes datterselskaber og andre konsoliderede enheder må ikke bestille og/eller downloade dette regneark uden forinden at have opnået forhåndsgodkendelse hos dets revisionsudvalg.</t>
  </si>
  <si>
    <t>= Indtastningsfelt vand</t>
  </si>
  <si>
    <t>[Adresse/målernummer]</t>
  </si>
  <si>
    <t>af Skattestyrelsen</t>
  </si>
  <si>
    <t>januar</t>
  </si>
  <si>
    <t>februar</t>
  </si>
  <si>
    <t>marts</t>
  </si>
  <si>
    <t>april</t>
  </si>
  <si>
    <t>maj</t>
  </si>
  <si>
    <t>juni</t>
  </si>
  <si>
    <t>juli</t>
  </si>
  <si>
    <t>august</t>
  </si>
  <si>
    <t>september</t>
  </si>
  <si>
    <t>oktober</t>
  </si>
  <si>
    <t>november</t>
  </si>
  <si>
    <t>december</t>
  </si>
  <si>
    <t>Periodens elforbrug i kWh</t>
  </si>
  <si>
    <t>Vandkøb</t>
  </si>
  <si>
    <t>Elafgiftsats og godtgørelsessats kr. pr. kWh</t>
  </si>
  <si>
    <t>Elafgiftsats</t>
  </si>
  <si>
    <t xml:space="preserve">Godtgørelsessats </t>
  </si>
  <si>
    <t>Opdateret 15. december 2025</t>
  </si>
  <si>
    <t>Afstemning af afgifter på vand 2026</t>
  </si>
  <si>
    <t>Afstemning af afgifter på elektricitet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</si>
</sst>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0"/>
      <color theme="1"/>
      <name val="Arial"/>
      <family val="2"/>
    </font>
    <font>
      <b/>
      <sz val="11"/>
      <color indexed="8"/>
      <name val="Arial"/>
      <family val="2"/>
    </font>
    <font>
      <sz val="11"/>
      <color indexed="8"/>
      <name val="Arial"/>
      <family val="2"/>
    </font>
    <font>
      <sz val="8"/>
      <name val="Arial"/>
      <family val="2"/>
    </font>
    <font>
      <sz val="8"/>
      <name val="Times New Roman"/>
      <family val="1"/>
    </font>
    <font>
      <b/>
      <sz val="10"/>
      <color indexed="8"/>
      <name val="Arial"/>
      <family val="2"/>
    </font>
    <font>
      <b/>
      <sz val="12"/>
      <color theme="1"/>
      <name val="Arial"/>
      <family val="2"/>
    </font>
    <font>
      <i/>
      <sz val="8"/>
      <color indexed="8"/>
      <name val="Arial"/>
      <family val="2"/>
    </font>
    <font>
      <b/>
      <sz val="10"/>
      <color theme="1"/>
      <name val="Arial"/>
      <family val="2"/>
    </font>
    <font>
      <sz val="11"/>
      <color rgb="FF000000"/>
      <name val="Arial"/>
      <family val="2"/>
    </font>
    <font>
      <b/>
      <sz val="11"/>
      <color rgb="FFFF0000"/>
      <name val="Arial"/>
      <family val="2"/>
    </font>
    <font>
      <sz val="11"/>
      <name val="Arial"/>
      <family val="2"/>
    </font>
    <font>
      <sz val="11"/>
      <color theme="1"/>
      <name val="Arial"/>
      <family val="2"/>
    </font>
    <font>
      <b/>
      <sz val="11"/>
      <color theme="0"/>
      <name val="Arial"/>
      <family val="2"/>
    </font>
    <font>
      <sz val="11"/>
      <color theme="0"/>
      <name val="Arial"/>
      <family val="2"/>
    </font>
    <font>
      <b/>
      <i/>
      <sz val="10"/>
      <color indexed="8"/>
      <name val="Arial"/>
      <family val="2"/>
    </font>
    <font>
      <b/>
      <sz val="11"/>
      <name val="Arial"/>
      <family val="2"/>
    </font>
    <font>
      <sz val="9"/>
      <color rgb="FF222222"/>
      <name val="Arial"/>
      <family val="2"/>
    </font>
    <font>
      <sz val="8"/>
      <color rgb="FF222222"/>
      <name val="Arial"/>
      <family val="2"/>
    </font>
    <font>
      <u/>
      <sz val="10"/>
      <color theme="10"/>
      <name val="Arial"/>
      <family val="2"/>
    </font>
    <font>
      <sz val="11"/>
      <color rgb="FFFFFFFF"/>
      <name val="Arial"/>
      <family val="2"/>
    </font>
    <font>
      <b/>
      <sz val="11"/>
      <color theme="1"/>
      <name val="Arial"/>
      <family val="2"/>
    </font>
    <font>
      <sz val="6"/>
      <color rgb="FF14143C"/>
      <name val="Arial"/>
      <family val="2"/>
    </font>
    <font>
      <sz val="9"/>
      <name val="Arial"/>
      <family val="2"/>
    </font>
    <font>
      <sz val="14"/>
      <color indexed="8"/>
      <name val="Georgia"/>
      <family val="1"/>
    </font>
    <font>
      <sz val="8"/>
      <name val="Georgia"/>
      <family val="1"/>
    </font>
    <font>
      <sz val="14"/>
      <color rgb="FF000000"/>
      <name val="Georgia"/>
      <family val="1"/>
    </font>
  </fonts>
  <fills count="6">
    <fill>
      <patternFill patternType="none"/>
    </fill>
    <fill>
      <patternFill patternType="gray125"/>
    </fill>
    <fill>
      <patternFill patternType="solid">
        <fgColor theme="0"/>
        <bgColor indexed="64"/>
      </patternFill>
    </fill>
    <fill>
      <patternFill patternType="solid">
        <fgColor rgb="FF464646"/>
        <bgColor indexed="64"/>
      </patternFill>
    </fill>
    <fill>
      <patternFill patternType="solid">
        <fgColor rgb="FFDEDEDE"/>
        <bgColor indexed="64"/>
      </patternFill>
    </fill>
    <fill>
      <patternFill patternType="solid">
        <fgColor rgb="FFFE7C3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top style="thin">
        <color auto="1"/>
      </top>
      <bottom/>
      <diagonal/>
    </border>
  </borders>
  <cellStyleXfs count="2">
    <xf numFmtId="0" fontId="0" fillId="0" borderId="0"/>
    <xf numFmtId="0" fontId="19" fillId="0" borderId="0" applyNumberFormat="0" applyFill="0" applyBorder="0" applyAlignment="0" applyProtection="0"/>
  </cellStyleXfs>
  <cellXfs count="130">
    <xf numFmtId="0" fontId="0" fillId="0" borderId="0" xfId="0"/>
    <xf numFmtId="0" fontId="1" fillId="0" borderId="0" xfId="0" applyFont="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1" fillId="0" borderId="8" xfId="0" applyFont="1" applyBorder="1"/>
    <xf numFmtId="0" fontId="1" fillId="0" borderId="9" xfId="0" applyFont="1" applyBorder="1"/>
    <xf numFmtId="0" fontId="1" fillId="0" borderId="5" xfId="0" applyFont="1" applyBorder="1"/>
    <xf numFmtId="0" fontId="1" fillId="0" borderId="6" xfId="0" applyFont="1" applyBorder="1"/>
    <xf numFmtId="3" fontId="1" fillId="0" borderId="0" xfId="0" applyNumberFormat="1" applyFont="1"/>
    <xf numFmtId="0" fontId="5" fillId="0" borderId="0" xfId="0" applyFont="1"/>
    <xf numFmtId="0" fontId="1" fillId="0" borderId="3" xfId="0" applyFont="1" applyBorder="1"/>
    <xf numFmtId="0" fontId="2" fillId="0" borderId="0" xfId="0" applyFont="1" applyAlignment="1">
      <alignment horizontal="center"/>
    </xf>
    <xf numFmtId="0" fontId="1" fillId="0" borderId="0" xfId="0" applyFont="1" applyAlignment="1">
      <alignment horizontal="right"/>
    </xf>
    <xf numFmtId="0" fontId="1" fillId="0" borderId="4" xfId="0" applyFont="1" applyBorder="1" applyAlignment="1">
      <alignment horizontal="right"/>
    </xf>
    <xf numFmtId="4" fontId="2" fillId="0" borderId="0" xfId="0" applyNumberFormat="1" applyFont="1" applyProtection="1">
      <protection hidden="1"/>
    </xf>
    <xf numFmtId="4" fontId="2" fillId="0" borderId="4" xfId="0" applyNumberFormat="1" applyFont="1" applyBorder="1" applyProtection="1">
      <protection hidden="1"/>
    </xf>
    <xf numFmtId="3" fontId="5" fillId="0" borderId="0" xfId="0" applyNumberFormat="1" applyFont="1"/>
    <xf numFmtId="3" fontId="1" fillId="0" borderId="9" xfId="0" applyNumberFormat="1" applyFont="1" applyBorder="1"/>
    <xf numFmtId="3" fontId="1" fillId="0" borderId="6" xfId="0" applyNumberFormat="1" applyFont="1" applyBorder="1"/>
    <xf numFmtId="3" fontId="2" fillId="0" borderId="0" xfId="0" applyNumberFormat="1" applyFont="1"/>
    <xf numFmtId="0" fontId="4" fillId="0" borderId="0" xfId="0" applyFont="1"/>
    <xf numFmtId="0" fontId="6" fillId="0" borderId="0" xfId="0" applyFont="1"/>
    <xf numFmtId="0" fontId="7" fillId="0" borderId="0" xfId="0" applyFont="1"/>
    <xf numFmtId="0" fontId="8" fillId="0" borderId="13" xfId="0" applyFont="1" applyBorder="1"/>
    <xf numFmtId="0" fontId="0" fillId="0" borderId="14" xfId="0" applyBorder="1"/>
    <xf numFmtId="0" fontId="0" fillId="0" borderId="15" xfId="0" applyBorder="1"/>
    <xf numFmtId="0" fontId="0" fillId="0" borderId="3" xfId="0" applyBorder="1"/>
    <xf numFmtId="0" fontId="0" fillId="0" borderId="11" xfId="0" applyBorder="1"/>
    <xf numFmtId="0" fontId="0" fillId="0" borderId="16" xfId="0" applyBorder="1"/>
    <xf numFmtId="0" fontId="0" fillId="0" borderId="17" xfId="0" applyBorder="1"/>
    <xf numFmtId="0" fontId="8" fillId="0" borderId="17" xfId="0" applyFont="1" applyBorder="1"/>
    <xf numFmtId="2" fontId="0" fillId="0" borderId="11" xfId="0" applyNumberFormat="1" applyBorder="1"/>
    <xf numFmtId="0" fontId="0" fillId="0" borderId="0" xfId="0" applyAlignment="1">
      <alignment wrapText="1"/>
    </xf>
    <xf numFmtId="0" fontId="4" fillId="0" borderId="0" xfId="0" applyFont="1" applyAlignment="1">
      <alignment vertical="center" wrapText="1"/>
    </xf>
    <xf numFmtId="0" fontId="4" fillId="0" borderId="0" xfId="0" applyFont="1" applyAlignment="1">
      <alignment horizontal="left" wrapText="1"/>
    </xf>
    <xf numFmtId="4" fontId="2" fillId="0" borderId="0" xfId="0" applyNumberFormat="1" applyFont="1"/>
    <xf numFmtId="4" fontId="2" fillId="0" borderId="4" xfId="0" applyNumberFormat="1" applyFont="1" applyBorder="1"/>
    <xf numFmtId="4" fontId="1" fillId="0" borderId="10" xfId="0" applyNumberFormat="1" applyFont="1" applyBorder="1" applyProtection="1">
      <protection hidden="1"/>
    </xf>
    <xf numFmtId="4" fontId="1" fillId="0" borderId="4" xfId="0" applyNumberFormat="1" applyFont="1" applyBorder="1" applyProtection="1">
      <protection hidden="1"/>
    </xf>
    <xf numFmtId="4" fontId="1" fillId="0" borderId="7" xfId="0" applyNumberFormat="1" applyFont="1" applyBorder="1" applyProtection="1">
      <protection hidden="1"/>
    </xf>
    <xf numFmtId="4" fontId="1" fillId="0" borderId="0" xfId="0" applyNumberFormat="1" applyFont="1" applyProtection="1">
      <protection hidden="1"/>
    </xf>
    <xf numFmtId="4" fontId="5" fillId="0" borderId="0" xfId="0" applyNumberFormat="1" applyFont="1" applyAlignment="1" applyProtection="1">
      <alignment horizontal="right"/>
      <protection hidden="1"/>
    </xf>
    <xf numFmtId="4" fontId="5" fillId="0" borderId="0" xfId="0" applyNumberFormat="1" applyFont="1" applyProtection="1">
      <protection hidden="1"/>
    </xf>
    <xf numFmtId="0" fontId="0" fillId="0" borderId="0" xfId="0" applyProtection="1">
      <protection hidden="1"/>
    </xf>
    <xf numFmtId="3" fontId="1" fillId="0" borderId="0" xfId="0" applyNumberFormat="1" applyFont="1" applyAlignment="1">
      <alignment horizontal="center"/>
    </xf>
    <xf numFmtId="0" fontId="1" fillId="0" borderId="0" xfId="0" quotePrefix="1" applyFont="1"/>
    <xf numFmtId="0" fontId="5" fillId="0" borderId="0" xfId="0" applyFont="1" applyAlignment="1">
      <alignment horizontal="left"/>
    </xf>
    <xf numFmtId="0" fontId="9" fillId="0" borderId="0" xfId="0" applyFont="1"/>
    <xf numFmtId="164" fontId="0" fillId="0" borderId="11" xfId="0" applyNumberFormat="1" applyBorder="1"/>
    <xf numFmtId="0" fontId="0" fillId="0" borderId="8" xfId="0" applyBorder="1"/>
    <xf numFmtId="0" fontId="0" fillId="0" borderId="9" xfId="0" applyBorder="1"/>
    <xf numFmtId="0" fontId="0" fillId="0" borderId="10" xfId="0" applyBorder="1"/>
    <xf numFmtId="164" fontId="0" fillId="0" borderId="16" xfId="0" applyNumberFormat="1" applyBorder="1"/>
    <xf numFmtId="0" fontId="10" fillId="0" borderId="0" xfId="0" applyFont="1"/>
    <xf numFmtId="0" fontId="11" fillId="0" borderId="0" xfId="0" applyFont="1"/>
    <xf numFmtId="0" fontId="1" fillId="0" borderId="13" xfId="0" applyFont="1" applyBorder="1" applyAlignment="1">
      <alignment horizontal="left"/>
    </xf>
    <xf numFmtId="0" fontId="12" fillId="0" borderId="14" xfId="0" applyFont="1" applyBorder="1"/>
    <xf numFmtId="4" fontId="1" fillId="0" borderId="14" xfId="0" applyNumberFormat="1" applyFont="1" applyBorder="1" applyProtection="1">
      <protection hidden="1"/>
    </xf>
    <xf numFmtId="4" fontId="1" fillId="0" borderId="15" xfId="0" applyNumberFormat="1" applyFont="1" applyBorder="1" applyProtection="1">
      <protection hidden="1"/>
    </xf>
    <xf numFmtId="0" fontId="4" fillId="0" borderId="0" xfId="0" applyFont="1" applyAlignment="1">
      <alignment wrapText="1"/>
    </xf>
    <xf numFmtId="4" fontId="15" fillId="0" borderId="0" xfId="0" applyNumberFormat="1" applyFont="1" applyAlignment="1" applyProtection="1">
      <alignment horizontal="right"/>
      <protection hidden="1"/>
    </xf>
    <xf numFmtId="0" fontId="0" fillId="0" borderId="20" xfId="0" applyBorder="1"/>
    <xf numFmtId="0" fontId="14" fillId="0" borderId="0" xfId="0" applyFont="1"/>
    <xf numFmtId="0" fontId="15" fillId="0" borderId="0" xfId="0" applyFont="1"/>
    <xf numFmtId="3" fontId="14" fillId="0" borderId="0" xfId="0" applyNumberFormat="1" applyFont="1" applyAlignment="1" applyProtection="1">
      <alignment horizontal="center"/>
      <protection hidden="1"/>
    </xf>
    <xf numFmtId="164" fontId="8" fillId="0" borderId="11" xfId="0" applyNumberFormat="1" applyFont="1" applyBorder="1"/>
    <xf numFmtId="3" fontId="16" fillId="0" borderId="0" xfId="0" applyNumberFormat="1" applyFont="1"/>
    <xf numFmtId="0" fontId="17" fillId="0" borderId="0" xfId="0" applyFont="1" applyAlignment="1">
      <alignment horizontal="center" vertical="center" wrapText="1"/>
    </xf>
    <xf numFmtId="164" fontId="8" fillId="0" borderId="16" xfId="0" applyNumberFormat="1" applyFont="1" applyBorder="1"/>
    <xf numFmtId="0" fontId="18" fillId="0" borderId="0" xfId="0" applyFont="1"/>
    <xf numFmtId="0" fontId="19" fillId="0" borderId="0" xfId="1"/>
    <xf numFmtId="0" fontId="0" fillId="2" borderId="0" xfId="0" applyFill="1"/>
    <xf numFmtId="0" fontId="17" fillId="0" borderId="0" xfId="0" applyFont="1" applyAlignment="1">
      <alignment vertical="center" wrapText="1"/>
    </xf>
    <xf numFmtId="0" fontId="8" fillId="0" borderId="11" xfId="0" applyFont="1" applyBorder="1"/>
    <xf numFmtId="0" fontId="20" fillId="0" borderId="0" xfId="0" applyFont="1"/>
    <xf numFmtId="0" fontId="0" fillId="0" borderId="18" xfId="0" applyBorder="1"/>
    <xf numFmtId="2" fontId="0" fillId="0" borderId="19" xfId="0" applyNumberFormat="1" applyBorder="1"/>
    <xf numFmtId="0" fontId="0" fillId="0" borderId="19" xfId="0" applyBorder="1"/>
    <xf numFmtId="164" fontId="0" fillId="0" borderId="19" xfId="0" applyNumberFormat="1" applyBorder="1"/>
    <xf numFmtId="0" fontId="0" fillId="0" borderId="26" xfId="0" applyBorder="1"/>
    <xf numFmtId="0" fontId="22" fillId="0" borderId="0" xfId="0" applyFont="1"/>
    <xf numFmtId="0" fontId="1" fillId="3" borderId="11" xfId="0" quotePrefix="1" applyFont="1" applyFill="1" applyBorder="1" applyProtection="1">
      <protection hidden="1"/>
    </xf>
    <xf numFmtId="0" fontId="14" fillId="3" borderId="11" xfId="0" applyFont="1" applyFill="1" applyBorder="1" applyAlignment="1" applyProtection="1">
      <alignment horizontal="right"/>
      <protection locked="0"/>
    </xf>
    <xf numFmtId="4" fontId="13" fillId="3" borderId="11" xfId="0" applyNumberFormat="1" applyFont="1" applyFill="1" applyBorder="1" applyProtection="1">
      <protection locked="0"/>
    </xf>
    <xf numFmtId="3" fontId="13" fillId="3" borderId="11" xfId="0" applyNumberFormat="1" applyFont="1" applyFill="1" applyBorder="1" applyProtection="1">
      <protection locked="0"/>
    </xf>
    <xf numFmtId="1" fontId="14" fillId="3" borderId="22" xfId="0" applyNumberFormat="1" applyFont="1" applyFill="1" applyBorder="1" applyAlignment="1" applyProtection="1">
      <alignment horizontal="right"/>
      <protection locked="0"/>
    </xf>
    <xf numFmtId="1" fontId="14" fillId="3" borderId="23" xfId="0" applyNumberFormat="1" applyFont="1" applyFill="1" applyBorder="1" applyAlignment="1" applyProtection="1">
      <alignment horizontal="right"/>
      <protection locked="0"/>
    </xf>
    <xf numFmtId="1" fontId="14" fillId="3" borderId="24" xfId="0" applyNumberFormat="1" applyFont="1" applyFill="1" applyBorder="1" applyAlignment="1" applyProtection="1">
      <alignment horizontal="right"/>
      <protection locked="0"/>
    </xf>
    <xf numFmtId="164" fontId="0" fillId="0" borderId="27" xfId="0" applyNumberFormat="1" applyBorder="1"/>
    <xf numFmtId="0" fontId="21" fillId="4" borderId="8" xfId="0" applyFont="1" applyFill="1" applyBorder="1"/>
    <xf numFmtId="0" fontId="12" fillId="4" borderId="9" xfId="0" applyFont="1" applyFill="1" applyBorder="1"/>
    <xf numFmtId="0" fontId="21" fillId="4" borderId="9" xfId="0" applyFont="1" applyFill="1" applyBorder="1" applyAlignment="1">
      <alignment horizontal="right"/>
    </xf>
    <xf numFmtId="0" fontId="21" fillId="4" borderId="9" xfId="0" applyFont="1" applyFill="1" applyBorder="1"/>
    <xf numFmtId="0" fontId="21" fillId="4" borderId="10" xfId="0" applyFont="1" applyFill="1" applyBorder="1" applyAlignment="1">
      <alignment horizontal="right"/>
    </xf>
    <xf numFmtId="0" fontId="12" fillId="4" borderId="3" xfId="0" applyFont="1" applyFill="1" applyBorder="1"/>
    <xf numFmtId="0" fontId="12" fillId="4" borderId="0" xfId="0" applyFont="1" applyFill="1"/>
    <xf numFmtId="0" fontId="21" fillId="4" borderId="0" xfId="0" applyFont="1" applyFill="1"/>
    <xf numFmtId="0" fontId="21" fillId="4" borderId="0" xfId="0" applyFont="1" applyFill="1" applyAlignment="1">
      <alignment horizontal="right"/>
    </xf>
    <xf numFmtId="0" fontId="21" fillId="4" borderId="4" xfId="0" applyFont="1" applyFill="1" applyBorder="1" applyAlignment="1">
      <alignment horizontal="right"/>
    </xf>
    <xf numFmtId="0" fontId="16" fillId="4" borderId="8" xfId="0" applyFont="1" applyFill="1" applyBorder="1"/>
    <xf numFmtId="0" fontId="16" fillId="4" borderId="9" xfId="0" applyFont="1" applyFill="1" applyBorder="1"/>
    <xf numFmtId="0" fontId="16" fillId="4" borderId="9" xfId="0" applyFont="1" applyFill="1" applyBorder="1" applyAlignment="1">
      <alignment horizontal="right"/>
    </xf>
    <xf numFmtId="0" fontId="16" fillId="4" borderId="10" xfId="0" applyFont="1" applyFill="1" applyBorder="1" applyAlignment="1">
      <alignment horizontal="right"/>
    </xf>
    <xf numFmtId="0" fontId="16" fillId="4" borderId="3" xfId="0" applyFont="1" applyFill="1" applyBorder="1"/>
    <xf numFmtId="0" fontId="16" fillId="4" borderId="0" xfId="0" applyFont="1" applyFill="1"/>
    <xf numFmtId="0" fontId="16" fillId="4" borderId="0" xfId="0" applyFont="1" applyFill="1" applyAlignment="1">
      <alignment horizontal="right"/>
    </xf>
    <xf numFmtId="0" fontId="16" fillId="4" borderId="4" xfId="0" applyFont="1" applyFill="1" applyBorder="1" applyAlignment="1">
      <alignment horizontal="right"/>
    </xf>
    <xf numFmtId="0" fontId="23" fillId="0" borderId="0" xfId="0" applyFont="1"/>
    <xf numFmtId="0" fontId="24" fillId="0" borderId="0" xfId="0" applyFont="1"/>
    <xf numFmtId="0" fontId="16" fillId="0" borderId="0" xfId="0" quotePrefix="1" applyFont="1"/>
    <xf numFmtId="0" fontId="12" fillId="0" borderId="28" xfId="0" applyFont="1" applyBorder="1"/>
    <xf numFmtId="0" fontId="12" fillId="0" borderId="29" xfId="0" applyFont="1" applyBorder="1"/>
    <xf numFmtId="0" fontId="26" fillId="0" borderId="0" xfId="0" applyFont="1"/>
    <xf numFmtId="0" fontId="1" fillId="0" borderId="21" xfId="0" quotePrefix="1" applyFont="1" applyBorder="1"/>
    <xf numFmtId="0" fontId="0" fillId="0" borderId="28" xfId="0" applyBorder="1"/>
    <xf numFmtId="0" fontId="2" fillId="0" borderId="29" xfId="0" applyFont="1" applyBorder="1"/>
    <xf numFmtId="3" fontId="14" fillId="3" borderId="1" xfId="0" applyNumberFormat="1" applyFont="1" applyFill="1" applyBorder="1" applyAlignment="1" applyProtection="1">
      <alignment horizontal="left"/>
      <protection locked="0"/>
    </xf>
    <xf numFmtId="3" fontId="14" fillId="3" borderId="2" xfId="0" applyNumberFormat="1" applyFont="1" applyFill="1" applyBorder="1" applyAlignment="1" applyProtection="1">
      <alignment horizontal="left"/>
      <protection locked="0"/>
    </xf>
    <xf numFmtId="3" fontId="14" fillId="3" borderId="12" xfId="0" applyNumberFormat="1" applyFont="1" applyFill="1" applyBorder="1" applyAlignment="1" applyProtection="1">
      <alignment horizontal="left"/>
      <protection locked="0"/>
    </xf>
    <xf numFmtId="0" fontId="25" fillId="0" borderId="0" xfId="0" applyFont="1" applyAlignment="1">
      <alignment horizontal="left" vertical="center" wrapText="1"/>
    </xf>
    <xf numFmtId="0" fontId="4" fillId="0" borderId="0" xfId="0" applyFont="1" applyAlignment="1">
      <alignment horizontal="left" vertical="center" wrapText="1"/>
    </xf>
    <xf numFmtId="0" fontId="15" fillId="5" borderId="21" xfId="0" applyFont="1" applyFill="1" applyBorder="1" applyAlignment="1">
      <alignment horizontal="left"/>
    </xf>
    <xf numFmtId="0" fontId="15" fillId="5" borderId="0" xfId="0" applyFont="1" applyFill="1" applyAlignment="1">
      <alignment horizontal="left"/>
    </xf>
    <xf numFmtId="0" fontId="14" fillId="3" borderId="1" xfId="0" applyFont="1" applyFill="1" applyBorder="1" applyAlignment="1" applyProtection="1">
      <alignment horizontal="left"/>
      <protection locked="0"/>
    </xf>
    <xf numFmtId="0" fontId="14" fillId="3" borderId="2" xfId="0" applyFont="1" applyFill="1" applyBorder="1" applyAlignment="1" applyProtection="1">
      <alignment horizontal="left"/>
      <protection locked="0"/>
    </xf>
    <xf numFmtId="0" fontId="14" fillId="3" borderId="12" xfId="0" applyFont="1" applyFill="1" applyBorder="1" applyAlignment="1" applyProtection="1">
      <alignment horizontal="left"/>
      <protection locked="0"/>
    </xf>
    <xf numFmtId="0" fontId="8" fillId="0" borderId="1" xfId="0" applyFont="1" applyBorder="1" applyAlignment="1">
      <alignment horizontal="center"/>
    </xf>
    <xf numFmtId="0" fontId="8" fillId="0" borderId="25" xfId="0" applyFont="1" applyBorder="1" applyAlignment="1">
      <alignment horizontal="center"/>
    </xf>
  </cellXfs>
  <cellStyles count="2">
    <cellStyle name="Hyperlink" xfId="1" builtinId="8"/>
    <cellStyle name="Normal" xfId="0" builtinId="0"/>
  </cellStyles>
  <dxfs count="1">
    <dxf>
      <fill>
        <patternFill>
          <bgColor rgb="FFFFC000"/>
        </patternFill>
      </fill>
    </dxf>
  </dxfs>
  <tableStyles count="0" defaultTableStyle="TableStyleMedium9" defaultPivotStyle="PivotStyleLight16"/>
  <colors>
    <mruColors>
      <color rgb="FFFE7C39"/>
      <color rgb="FFDEDEDE"/>
      <color rgb="FF464646"/>
      <color rgb="FFFFB600"/>
      <color rgb="FFEB8C00"/>
      <color rgb="FF7D7D7D"/>
      <color rgb="FFE0301E"/>
      <color rgb="FFDB536A"/>
      <color rgb="FF2D2D2D"/>
      <color rgb="FFD04A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pwc.dk/da/nyhedsbrev.htm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pwc.dk/da/nyhedsbrev.html"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8</xdr:row>
      <xdr:rowOff>76198</xdr:rowOff>
    </xdr:from>
    <xdr:ext cx="6934200" cy="2000252"/>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381000" y="1600198"/>
          <a:ext cx="6934200" cy="2000252"/>
        </a:xfrm>
        <a:prstGeom prst="rect">
          <a:avLst/>
        </a:prstGeom>
        <a:solidFill>
          <a:srgbClr val="DEDEDE"/>
        </a:solidFill>
        <a:ln>
          <a:noFill/>
        </a:ln>
      </xdr:spPr>
      <xdr:style>
        <a:lnRef idx="0">
          <a:scrgbClr r="0" g="0" b="0"/>
        </a:lnRef>
        <a:fillRef idx="0">
          <a:scrgbClr r="0" g="0" b="0"/>
        </a:fillRef>
        <a:effectRef idx="0">
          <a:scrgbClr r="0" g="0" b="0"/>
        </a:effectRef>
        <a:fontRef idx="minor">
          <a:schemeClr val="tx1"/>
        </a:fontRef>
      </xdr:style>
      <xdr:txBody>
        <a:bodyPr vertOverflow="clip" wrap="square" lIns="144000" rtlCol="0" anchor="t">
          <a:noAutofit/>
        </a:bodyPr>
        <a:lstStyle/>
        <a:p>
          <a:endParaRPr lang="en-US" sz="1100" b="0" i="0" u="none" strike="noStrike">
            <a:solidFill>
              <a:schemeClr val="bg1"/>
            </a:solidFill>
            <a:latin typeface="+mj-lt"/>
            <a:ea typeface="+mn-ea"/>
            <a:cs typeface="+mn-cs"/>
          </a:endParaRPr>
        </a:p>
        <a:p>
          <a:r>
            <a:rPr lang="en-US" sz="1100" b="0" i="0" u="none" strike="noStrike" baseline="0">
              <a:solidFill>
                <a:sysClr val="windowText" lastClr="000000"/>
              </a:solidFill>
              <a:latin typeface="Georgia" panose="02040502050405020303" pitchFamily="18" charset="0"/>
              <a:ea typeface="+mn-ea"/>
              <a:cs typeface="+mn-cs"/>
            </a:rPr>
            <a:t>Arket kan bruges til afstemning af afgifter på elektricitet for en momsregistreret virksomhed, der anvender elektricitet.</a:t>
          </a:r>
          <a:endParaRPr lang="da-DK" sz="1100" b="0" i="0" u="none" strike="noStrike" baseline="0">
            <a:solidFill>
              <a:sysClr val="windowText" lastClr="000000"/>
            </a:solidFill>
            <a:latin typeface="Georgia" panose="02040502050405020303" pitchFamily="18" charset="0"/>
            <a:ea typeface="+mn-ea"/>
            <a:cs typeface="+mn-cs"/>
          </a:endParaRPr>
        </a:p>
        <a:p>
          <a:endParaRPr lang="en-US" sz="1100" b="0" i="0" u="none" strike="noStrike">
            <a:solidFill>
              <a:sysClr val="windowText" lastClr="000000"/>
            </a:solidFill>
            <a:latin typeface="Georgia" panose="02040502050405020303" pitchFamily="18" charset="0"/>
            <a:ea typeface="+mn-ea"/>
            <a:cs typeface="+mn-cs"/>
          </a:endParaRPr>
        </a:p>
        <a:p>
          <a:r>
            <a:rPr lang="en-US" sz="1100" b="0" i="0" u="none" strike="noStrike">
              <a:solidFill>
                <a:sysClr val="windowText" lastClr="000000"/>
              </a:solidFill>
              <a:latin typeface="Georgia" panose="02040502050405020303" pitchFamily="18" charset="0"/>
              <a:ea typeface="+mn-ea"/>
              <a:cs typeface="+mn-cs"/>
            </a:rPr>
            <a:t>Der vælges</a:t>
          </a:r>
          <a:r>
            <a:rPr lang="en-US" sz="1100" b="0" i="0" u="none" strike="noStrike" baseline="0">
              <a:solidFill>
                <a:sysClr val="windowText" lastClr="000000"/>
              </a:solidFill>
              <a:latin typeface="Georgia" panose="02040502050405020303" pitchFamily="18" charset="0"/>
              <a:ea typeface="+mn-ea"/>
              <a:cs typeface="+mn-cs"/>
            </a:rPr>
            <a:t> forbrugsmåned,</a:t>
          </a:r>
          <a:r>
            <a:rPr lang="en-US" sz="1100" b="0" i="0" u="none" strike="noStrike">
              <a:solidFill>
                <a:sysClr val="windowText" lastClr="000000"/>
              </a:solidFill>
              <a:latin typeface="Georgia" panose="02040502050405020303" pitchFamily="18" charset="0"/>
              <a:ea typeface="+mn-ea"/>
              <a:cs typeface="+mn-cs"/>
            </a:rPr>
            <a:t> indtastes periodens fakturabeløb for elektricitet</a:t>
          </a:r>
          <a:r>
            <a:rPr lang="en-US" sz="1100" b="0" i="0" u="none" strike="noStrike" baseline="0">
              <a:solidFill>
                <a:sysClr val="windowText" lastClr="000000"/>
              </a:solidFill>
              <a:latin typeface="Georgia" panose="02040502050405020303" pitchFamily="18" charset="0"/>
              <a:ea typeface="+mn-ea"/>
              <a:cs typeface="+mn-cs"/>
            </a:rPr>
            <a:t> samt periodens elforbrug i kWh i henhold til købsfakturaen. </a:t>
          </a:r>
          <a:r>
            <a:rPr lang="en-US">
              <a:solidFill>
                <a:sysClr val="windowText" lastClr="000000"/>
              </a:solidFill>
              <a:latin typeface="Georgia" panose="02040502050405020303" pitchFamily="18" charset="0"/>
            </a:rPr>
            <a:t>Ud</a:t>
          </a:r>
          <a:r>
            <a:rPr lang="en-US" baseline="0">
              <a:solidFill>
                <a:sysClr val="windowText" lastClr="000000"/>
              </a:solidFill>
              <a:latin typeface="Georgia" panose="02040502050405020303" pitchFamily="18" charset="0"/>
            </a:rPr>
            <a:t> fra dette beregnes den samlede elafgift, hvor meget heraf der kan godtgøres, samt det beløb der skal udgiftsføres.</a:t>
          </a:r>
        </a:p>
        <a:p>
          <a:pPr marL="0" indent="0"/>
          <a:endParaRPr lang="en-US" sz="1100" baseline="0">
            <a:solidFill>
              <a:sysClr val="windowText" lastClr="000000"/>
            </a:solidFill>
            <a:latin typeface="Georgia" panose="02040502050405020303" pitchFamily="18" charset="0"/>
            <a:ea typeface="+mn-ea"/>
            <a:cs typeface="+mn-cs"/>
          </a:endParaRPr>
        </a:p>
        <a:p>
          <a:pPr marL="0" indent="0"/>
          <a:r>
            <a:rPr lang="en-US" sz="1100" baseline="0">
              <a:solidFill>
                <a:sysClr val="windowText" lastClr="000000"/>
              </a:solidFill>
              <a:latin typeface="Georgia" panose="02040502050405020303" pitchFamily="18" charset="0"/>
              <a:ea typeface="+mn-ea"/>
              <a:cs typeface="+mn-cs"/>
            </a:rPr>
            <a:t>Vær opmærksom på, at regnearket kun kan anvendes for forbrug af elektricitet i 2026. Regnearket tager højde for de regler, der er gældende fra 1. januar 2026.</a:t>
          </a:r>
          <a:endParaRPr lang="da-DK" sz="1100" baseline="0">
            <a:solidFill>
              <a:sysClr val="windowText" lastClr="000000"/>
            </a:solidFill>
            <a:latin typeface="Georgia" panose="02040502050405020303" pitchFamily="18" charset="0"/>
            <a:ea typeface="+mn-ea"/>
            <a:cs typeface="+mn-cs"/>
          </a:endParaRPr>
        </a:p>
      </xdr:txBody>
    </xdr:sp>
    <xdr:clientData/>
  </xdr:oneCellAnchor>
  <xdr:twoCellAnchor>
    <xdr:from>
      <xdr:col>0</xdr:col>
      <xdr:colOff>314325</xdr:colOff>
      <xdr:row>66</xdr:row>
      <xdr:rowOff>9525</xdr:rowOff>
    </xdr:from>
    <xdr:to>
      <xdr:col>7</xdr:col>
      <xdr:colOff>1219200</xdr:colOff>
      <xdr:row>68</xdr:row>
      <xdr:rowOff>142875</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314325" y="12582525"/>
          <a:ext cx="68389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baseline="0">
              <a:solidFill>
                <a:schemeClr val="dk1"/>
              </a:solidFill>
              <a:effectLst/>
              <a:latin typeface="+mn-lt"/>
              <a:ea typeface="+mn-ea"/>
              <a:cs typeface="+mn-cs"/>
            </a:rPr>
            <a:t>PwC udsender ikke automatisk en ny version af regnearket. Vi orienterer om ændringer via PwC's nyhedsbrev.</a:t>
          </a:r>
          <a:r>
            <a:rPr lang="en-US" sz="1000" b="0" i="0" baseline="0">
              <a:solidFill>
                <a:schemeClr val="dk1"/>
              </a:solidFill>
              <a:effectLst/>
              <a:latin typeface="+mn-lt"/>
              <a:ea typeface="+mn-ea"/>
              <a:cs typeface="+mn-cs"/>
            </a:rPr>
            <a:t> </a:t>
          </a:r>
          <a:r>
            <a:rPr lang="en-US" sz="1000" b="1" i="0" baseline="0">
              <a:solidFill>
                <a:schemeClr val="dk1"/>
              </a:solidFill>
              <a:effectLst/>
              <a:latin typeface="+mn-lt"/>
              <a:ea typeface="+mn-ea"/>
              <a:cs typeface="+mn-cs"/>
            </a:rPr>
            <a:t>Tilmeld dig her:</a:t>
          </a:r>
          <a:endParaRPr lang="en-US" sz="1000" i="0">
            <a:effectLst/>
          </a:endParaRPr>
        </a:p>
        <a:p>
          <a:endParaRPr lang="en-US" sz="1000"/>
        </a:p>
      </xdr:txBody>
    </xdr:sp>
    <xdr:clientData/>
  </xdr:twoCellAnchor>
  <xdr:oneCellAnchor>
    <xdr:from>
      <xdr:col>0</xdr:col>
      <xdr:colOff>285750</xdr:colOff>
      <xdr:row>43</xdr:row>
      <xdr:rowOff>152400</xdr:rowOff>
    </xdr:from>
    <xdr:ext cx="7223760" cy="4019550"/>
    <xdr:sp macro="" textlink="">
      <xdr:nvSpPr>
        <xdr:cNvPr id="8" name="TextBox 7">
          <a:extLst>
            <a:ext uri="{FF2B5EF4-FFF2-40B4-BE49-F238E27FC236}">
              <a16:creationId xmlns:a16="http://schemas.microsoft.com/office/drawing/2014/main" id="{1E4D7809-D15C-4081-A60E-513ADC31996B}"/>
            </a:ext>
          </a:extLst>
        </xdr:cNvPr>
        <xdr:cNvSpPr txBox="1"/>
      </xdr:nvSpPr>
      <xdr:spPr>
        <a:xfrm>
          <a:off x="285750" y="8343900"/>
          <a:ext cx="7223760" cy="401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i="0"/>
            <a:t>Forudsætninger for brug af regnearket</a:t>
          </a:r>
        </a:p>
        <a:p>
          <a:endParaRPr lang="en-US" sz="500"/>
        </a:p>
        <a:p>
          <a:r>
            <a:rPr lang="en-US" sz="1000" i="0">
              <a:latin typeface="Georgia" panose="02040502050405020303" pitchFamily="18" charset="0"/>
            </a:rPr>
            <a:t>Beregningerne for afgift af </a:t>
          </a:r>
          <a:r>
            <a:rPr lang="en-US" sz="1000" i="0" u="none">
              <a:latin typeface="Georgia" panose="02040502050405020303" pitchFamily="18" charset="0"/>
            </a:rPr>
            <a:t>elektricitet</a:t>
          </a:r>
          <a:r>
            <a:rPr lang="en-US" sz="1000" i="0" baseline="0">
              <a:latin typeface="Georgia" panose="02040502050405020303" pitchFamily="18" charset="0"/>
            </a:rPr>
            <a:t> er foretaget ud fra følgende forudsætninger:</a:t>
          </a:r>
          <a:endParaRPr lang="en-US" sz="1000" i="0">
            <a:latin typeface="Georgia" panose="02040502050405020303" pitchFamily="18" charset="0"/>
          </a:endParaRPr>
        </a:p>
        <a:p>
          <a:endParaRPr lang="en-US" sz="500" baseline="0">
            <a:latin typeface="Georgia" panose="02040502050405020303" pitchFamily="18" charset="0"/>
          </a:endParaRPr>
        </a:p>
        <a:p>
          <a:pPr marL="171450" indent="-171450">
            <a:buFont typeface="Arial" panose="020B0604020202020204" pitchFamily="34" charset="0"/>
            <a:buChar char="•"/>
          </a:pPr>
          <a:r>
            <a:rPr lang="en-US" sz="1000" baseline="0">
              <a:latin typeface="Georgia" panose="02040502050405020303" pitchFamily="18" charset="0"/>
            </a:rPr>
            <a:t>Der er ikke anvendt el til private formål </a:t>
          </a:r>
        </a:p>
        <a:p>
          <a:pPr marL="171450" indent="-171450">
            <a:buFont typeface="Arial" panose="020B0604020202020204" pitchFamily="34" charset="0"/>
            <a:buChar char="•"/>
          </a:pPr>
          <a:r>
            <a:rPr lang="en-US" sz="1000" baseline="0">
              <a:latin typeface="Georgia" panose="02040502050405020303" pitchFamily="18" charset="0"/>
            </a:rPr>
            <a:t>Virksomheden har kun momspligtige aktiviteter.</a:t>
          </a:r>
        </a:p>
        <a:p>
          <a:pPr marL="171450" indent="-171450">
            <a:buFont typeface="Arial" panose="020B0604020202020204" pitchFamily="34" charset="0"/>
            <a:buChar char="•"/>
          </a:pPr>
          <a:r>
            <a:rPr lang="en-US" sz="1000" baseline="0">
              <a:latin typeface="Georgia" panose="02040502050405020303" pitchFamily="18" charset="0"/>
            </a:rPr>
            <a:t>Der er ikke anvendt el til ladestandere, som driftes af andre end virksomheden selv.</a:t>
          </a:r>
        </a:p>
        <a:p>
          <a:endParaRPr lang="en-US" sz="1000" baseline="0"/>
        </a:p>
        <a:p>
          <a:r>
            <a:rPr lang="en-US" sz="1100" b="1" i="0" baseline="0"/>
            <a:t>Vær opmærksom på, at</a:t>
          </a:r>
        </a:p>
        <a:p>
          <a:endParaRPr lang="en-US" sz="500" baseline="0"/>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tx1"/>
              </a:solidFill>
              <a:latin typeface="Georgia" panose="02040502050405020303" pitchFamily="18" charset="0"/>
              <a:ea typeface="+mn-ea"/>
              <a:cs typeface="+mn-cs"/>
            </a:rPr>
            <a:t>"Elkøb ekskl. afgifter (kr.)" og "Debiteres på konto (drift) (kr.)" kan antage negative værdier, såfremt der er indtastet et urealistisk lavt fakturabeløb,</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ysClr val="windowText" lastClr="000000"/>
              </a:solidFill>
              <a:latin typeface="Georgia" panose="02040502050405020303" pitchFamily="18" charset="0"/>
              <a:ea typeface="+mn-ea"/>
              <a:cs typeface="+mn-cs"/>
            </a:rPr>
            <a:t>f</a:t>
          </a:r>
          <a:r>
            <a:rPr lang="en-US" sz="1000">
              <a:solidFill>
                <a:sysClr val="windowText" lastClr="000000"/>
              </a:solidFill>
              <a:latin typeface="Georgia" panose="02040502050405020303" pitchFamily="18" charset="0"/>
              <a:ea typeface="+mn-ea"/>
              <a:cs typeface="+mn-cs"/>
            </a:rPr>
            <a:t>akturaen</a:t>
          </a:r>
          <a:r>
            <a:rPr lang="en-US" sz="1000" baseline="0">
              <a:solidFill>
                <a:sysClr val="windowText" lastClr="000000"/>
              </a:solidFill>
              <a:latin typeface="Georgia" panose="02040502050405020303" pitchFamily="18" charset="0"/>
              <a:ea typeface="+mn-ea"/>
              <a:cs typeface="+mn-cs"/>
            </a:rPr>
            <a:t> ikke indeholder rykkergebyr eller andre beløb, der ikke er momspligtige,</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ysClr val="windowText" lastClr="000000"/>
              </a:solidFill>
              <a:latin typeface="Georgia" panose="02040502050405020303" pitchFamily="18" charset="0"/>
              <a:ea typeface="+mn-ea"/>
              <a:cs typeface="+mn-cs"/>
            </a:rPr>
            <a:t>regnearket kan ikke anvendes, hvis virksomhedens CVR- eller SE-nummer ikke er anført på elfakturaen,</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ysClr val="windowText" lastClr="000000"/>
              </a:solidFill>
              <a:latin typeface="Georgia" panose="02040502050405020303" pitchFamily="18" charset="0"/>
              <a:ea typeface="+mn-ea"/>
              <a:cs typeface="+mn-cs"/>
            </a:rPr>
            <a:t>regnearket kan ikke anvendes, hvis el er produceret på solceller og anvendes direkte af virksomheden uden først at være sendt på det kollektive elnet,</a:t>
          </a:r>
        </a:p>
        <a:p>
          <a:pPr marL="171450" indent="-171450" eaLnBrk="1" fontAlgn="auto" latinLnBrk="0" hangingPunct="1">
            <a:buFont typeface="Arial" panose="020B0604020202020204" pitchFamily="34" charset="0"/>
            <a:buChar char="•"/>
          </a:pPr>
          <a:r>
            <a:rPr lang="en-US" sz="1000" baseline="0">
              <a:solidFill>
                <a:sysClr val="windowText" lastClr="000000"/>
              </a:solidFill>
              <a:latin typeface="Georgia" panose="02040502050405020303" pitchFamily="18" charset="0"/>
              <a:ea typeface="+mn-ea"/>
              <a:cs typeface="+mn-cs"/>
            </a:rPr>
            <a:t>regnearket kan ikke anvendes til kontering af årsopgørelser,</a:t>
          </a:r>
        </a:p>
        <a:p>
          <a:pPr marL="171450" indent="-171450" eaLnBrk="1" fontAlgn="auto" latinLnBrk="0" hangingPunct="1">
            <a:buFont typeface="Arial" panose="020B0604020202020204" pitchFamily="34" charset="0"/>
            <a:buChar char="•"/>
          </a:pPr>
          <a:r>
            <a:rPr lang="en-US" sz="1000">
              <a:solidFill>
                <a:sysClr val="windowText" lastClr="000000"/>
              </a:solidFill>
              <a:latin typeface="Georgia" panose="02040502050405020303" pitchFamily="18" charset="0"/>
              <a:ea typeface="+mn-ea"/>
              <a:cs typeface="+mn-cs"/>
            </a:rPr>
            <a:t>regnearket kan anvendes til kontering af acontofakturaer under forudsætning af, at konteringen korrigeres, når endelig faktura foreligger,</a:t>
          </a:r>
        </a:p>
        <a:p>
          <a:pPr marL="171450" indent="-171450" rtl="0">
            <a:buFont typeface="Arial" panose="020B0604020202020204" pitchFamily="34" charset="0"/>
            <a:buChar char="•"/>
          </a:pPr>
          <a:r>
            <a:rPr lang="en-US" sz="1000" baseline="0">
              <a:solidFill>
                <a:schemeClr val="tx1"/>
              </a:solidFill>
              <a:latin typeface="Georgia" panose="02040502050405020303" pitchFamily="18" charset="0"/>
              <a:ea typeface="+mn-ea"/>
              <a:cs typeface="+mn-cs"/>
            </a:rPr>
            <a:t>beregningerne i regnearket foretages ud fra den lovgivning, der er gældende på tidspunktet for regnearkets udarbejdelse, </a:t>
          </a:r>
        </a:p>
        <a:p>
          <a:pPr marL="171450" indent="-171450" rtl="0">
            <a:buFont typeface="Arial" panose="020B0604020202020204" pitchFamily="34" charset="0"/>
            <a:buChar char="•"/>
          </a:pPr>
          <a:r>
            <a:rPr lang="en-US" sz="1000" baseline="0">
              <a:solidFill>
                <a:schemeClr val="tx1"/>
              </a:solidFill>
              <a:latin typeface="Georgia" panose="02040502050405020303" pitchFamily="18" charset="0"/>
              <a:ea typeface="+mn-ea"/>
              <a:cs typeface="+mn-cs"/>
            </a:rPr>
            <a:t>ændres lovgivningen, bedes I kontakte nedenstående kontaktpersoner for at få tilsendt et opdateret regneark.</a:t>
          </a:r>
        </a:p>
        <a:p>
          <a:pPr rtl="0"/>
          <a:endParaRPr lang="en-US" sz="1000" baseline="0">
            <a:solidFill>
              <a:schemeClr val="tx1"/>
            </a:solidFill>
            <a:latin typeface="+mn-lt"/>
            <a:ea typeface="+mn-ea"/>
            <a:cs typeface="+mn-cs"/>
          </a:endParaRPr>
        </a:p>
        <a:p>
          <a:pPr rtl="0"/>
          <a:r>
            <a:rPr lang="en-US" sz="1100" b="1" i="0" baseline="0">
              <a:solidFill>
                <a:schemeClr val="tx1"/>
              </a:solidFill>
              <a:latin typeface="+mn-lt"/>
              <a:ea typeface="+mn-ea"/>
              <a:cs typeface="+mn-cs"/>
            </a:rPr>
            <a:t>Kontakt PwC</a:t>
          </a:r>
        </a:p>
        <a:p>
          <a:pPr rtl="0"/>
          <a:endParaRPr lang="en-US" sz="500" b="1" i="1" baseline="0">
            <a:solidFill>
              <a:schemeClr val="tx1"/>
            </a:solidFill>
            <a:effectLst/>
            <a:latin typeface="+mn-lt"/>
            <a:ea typeface="+mn-ea"/>
            <a:cs typeface="+mn-cs"/>
          </a:endParaRPr>
        </a:p>
        <a:p>
          <a:pPr rtl="0"/>
          <a:r>
            <a:rPr lang="en-US" sz="1000" baseline="0">
              <a:solidFill>
                <a:schemeClr val="tx1"/>
              </a:solidFill>
              <a:effectLst/>
              <a:latin typeface="Georgia" panose="02040502050405020303" pitchFamily="18" charset="0"/>
              <a:ea typeface="+mn-ea"/>
              <a:cs typeface="+mn-cs"/>
            </a:rPr>
            <a:t>Hvis forholdene ikke opfylder disse forudsætninger, kan I kontakte:</a:t>
          </a:r>
          <a:endParaRPr lang="en-US" sz="1000">
            <a:effectLst/>
            <a:latin typeface="Georgia" panose="02040502050405020303" pitchFamily="18" charset="0"/>
          </a:endParaRPr>
        </a:p>
        <a:p>
          <a:endParaRPr lang="en-US" sz="500" b="0" baseline="0">
            <a:solidFill>
              <a:schemeClr val="tx1"/>
            </a:solidFill>
            <a:effectLst/>
            <a:latin typeface="+mn-lt"/>
            <a:ea typeface="+mn-ea"/>
            <a:cs typeface="+mn-cs"/>
          </a:endParaRPr>
        </a:p>
        <a:p>
          <a:r>
            <a:rPr lang="en-US" sz="1000" b="1" baseline="0">
              <a:solidFill>
                <a:schemeClr val="tx1"/>
              </a:solidFill>
              <a:effectLst/>
              <a:latin typeface="+mn-lt"/>
              <a:ea typeface="+mn-ea"/>
              <a:cs typeface="+mn-cs"/>
            </a:rPr>
            <a:t>Charlott Boldrup</a:t>
          </a:r>
          <a:r>
            <a:rPr lang="en-US" sz="1000" b="0" baseline="0">
              <a:solidFill>
                <a:schemeClr val="tx1"/>
              </a:solidFill>
              <a:effectLst/>
              <a:latin typeface="+mn-lt"/>
              <a:ea typeface="+mn-ea"/>
              <a:cs typeface="+mn-cs"/>
            </a:rPr>
            <a:t>	</a:t>
          </a:r>
          <a:r>
            <a:rPr lang="en-US" sz="1000" b="0" i="0" baseline="0">
              <a:solidFill>
                <a:schemeClr val="tx1"/>
              </a:solidFill>
              <a:effectLst/>
              <a:latin typeface="Georgia" panose="02040502050405020303" pitchFamily="18" charset="0"/>
              <a:ea typeface="+mn-ea"/>
              <a:cs typeface="+mn-cs"/>
            </a:rPr>
            <a:t>E: charlott.boldrup@pwc.com		T: 3945 9710	(TAX afgifter, København)</a:t>
          </a:r>
          <a:endParaRPr lang="da-DK" sz="1000" b="0" i="0">
            <a:effectLst/>
            <a:latin typeface="Georgia" panose="02040502050405020303" pitchFamily="18" charset="0"/>
          </a:endParaRPr>
        </a:p>
        <a:p>
          <a:r>
            <a:rPr lang="en-US" sz="1000" b="1" i="0" baseline="0">
              <a:solidFill>
                <a:schemeClr val="tx1"/>
              </a:solidFill>
              <a:effectLst/>
              <a:latin typeface="+mj-lt"/>
              <a:ea typeface="+mn-ea"/>
              <a:cs typeface="+mn-cs"/>
            </a:rPr>
            <a:t>Christian Windberg</a:t>
          </a:r>
          <a:r>
            <a:rPr lang="en-US" sz="1000" b="0" i="0" baseline="0">
              <a:solidFill>
                <a:schemeClr val="tx1"/>
              </a:solidFill>
              <a:effectLst/>
              <a:latin typeface="Georgia" panose="02040502050405020303" pitchFamily="18" charset="0"/>
              <a:ea typeface="+mn-ea"/>
              <a:cs typeface="+mn-cs"/>
            </a:rPr>
            <a:t>	E: christian.windberg@pwc.com 	T: 3945 9577	(TAX afgifter, Århus)</a:t>
          </a:r>
          <a:endParaRPr lang="da-DK" sz="1000" b="0" i="0">
            <a:effectLst/>
            <a:latin typeface="Georgia" panose="02040502050405020303" pitchFamily="18" charset="0"/>
          </a:endParaRPr>
        </a:p>
      </xdr:txBody>
    </xdr:sp>
    <xdr:clientData/>
  </xdr:oneCellAnchor>
  <xdr:twoCellAnchor editAs="oneCell">
    <xdr:from>
      <xdr:col>0</xdr:col>
      <xdr:colOff>371475</xdr:colOff>
      <xdr:row>68</xdr:row>
      <xdr:rowOff>129269</xdr:rowOff>
    </xdr:from>
    <xdr:to>
      <xdr:col>8</xdr:col>
      <xdr:colOff>47625</xdr:colOff>
      <xdr:row>73</xdr:row>
      <xdr:rowOff>52907</xdr:rowOff>
    </xdr:to>
    <xdr:pic>
      <xdr:nvPicPr>
        <xdr:cNvPr id="3" name="Picture 2">
          <a:hlinkClick xmlns:r="http://schemas.openxmlformats.org/officeDocument/2006/relationships" r:id="rId1"/>
          <a:extLst>
            <a:ext uri="{FF2B5EF4-FFF2-40B4-BE49-F238E27FC236}">
              <a16:creationId xmlns:a16="http://schemas.microsoft.com/office/drawing/2014/main" id="{D6808B49-A23B-4B7B-922C-F6BE3C4BF2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71475" y="13083269"/>
          <a:ext cx="6991350" cy="876138"/>
        </a:xfrm>
        <a:prstGeom prst="rect">
          <a:avLst/>
        </a:prstGeom>
      </xdr:spPr>
    </xdr:pic>
    <xdr:clientData/>
  </xdr:twoCellAnchor>
  <xdr:twoCellAnchor editAs="oneCell">
    <xdr:from>
      <xdr:col>0</xdr:col>
      <xdr:colOff>228600</xdr:colOff>
      <xdr:row>1</xdr:row>
      <xdr:rowOff>53340</xdr:rowOff>
    </xdr:from>
    <xdr:to>
      <xdr:col>2</xdr:col>
      <xdr:colOff>1023620</xdr:colOff>
      <xdr:row>6</xdr:row>
      <xdr:rowOff>69850</xdr:rowOff>
    </xdr:to>
    <xdr:pic>
      <xdr:nvPicPr>
        <xdr:cNvPr id="5" name="Graphic 1">
          <a:extLst>
            <a:ext uri="{FF2B5EF4-FFF2-40B4-BE49-F238E27FC236}">
              <a16:creationId xmlns:a16="http://schemas.microsoft.com/office/drawing/2014/main" id="{D5B7BF1E-5A5D-4885-B135-E7241113BEA8}"/>
            </a:ext>
          </a:extLst>
        </xdr:cNvPr>
        <xdr:cNvPicPr>
          <a:picLocks noChangeAspect="1"/>
        </xdr:cNvPicPr>
      </xdr:nvPicPr>
      <xdr:blipFill>
        <a:blip xmlns:r="http://schemas.openxmlformats.org/officeDocument/2006/relationships" r:embed="rId3"/>
        <a:stretch>
          <a:fillRect/>
        </a:stretch>
      </xdr:blipFill>
      <xdr:spPr>
        <a:xfrm>
          <a:off x="228600" y="243840"/>
          <a:ext cx="1503680" cy="969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8</xdr:row>
      <xdr:rowOff>76198</xdr:rowOff>
    </xdr:from>
    <xdr:ext cx="6934200" cy="1857377"/>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381000" y="1600198"/>
          <a:ext cx="6934200" cy="1857377"/>
        </a:xfrm>
        <a:prstGeom prst="rect">
          <a:avLst/>
        </a:prstGeom>
        <a:solidFill>
          <a:srgbClr val="DEDEDE"/>
        </a:solidFill>
        <a:ln>
          <a:noFill/>
        </a:ln>
      </xdr:spPr>
      <xdr:style>
        <a:lnRef idx="0">
          <a:scrgbClr r="0" g="0" b="0"/>
        </a:lnRef>
        <a:fillRef idx="0">
          <a:scrgbClr r="0" g="0" b="0"/>
        </a:fillRef>
        <a:effectRef idx="0">
          <a:scrgbClr r="0" g="0" b="0"/>
        </a:effectRef>
        <a:fontRef idx="minor">
          <a:schemeClr val="tx1"/>
        </a:fontRef>
      </xdr:style>
      <xdr:txBody>
        <a:bodyPr vertOverflow="clip" wrap="square" lIns="144000" rtlCol="0" anchor="t">
          <a:noAutofit/>
        </a:bodyPr>
        <a:lstStyle/>
        <a:p>
          <a:endParaRPr lang="en-US" sz="1100" b="0" i="0">
            <a:solidFill>
              <a:sysClr val="windowText" lastClr="000000"/>
            </a:solidFill>
            <a:effectLst/>
            <a:latin typeface="+mn-lt"/>
            <a:ea typeface="+mn-ea"/>
            <a:cs typeface="+mn-cs"/>
          </a:endParaRPr>
        </a:p>
        <a:p>
          <a:r>
            <a:rPr lang="en-US" sz="1100" b="0" i="0">
              <a:solidFill>
                <a:sysClr val="windowText" lastClr="000000"/>
              </a:solidFill>
              <a:effectLst/>
              <a:latin typeface="Georgia" panose="02040502050405020303" pitchFamily="18" charset="0"/>
              <a:ea typeface="+mn-ea"/>
              <a:cs typeface="+mn-cs"/>
            </a:rPr>
            <a:t>Arket kan bruges til afstemning af afgifter på vand for en momsregistreret virksomhed, der har et</a:t>
          </a:r>
          <a:r>
            <a:rPr lang="en-US" sz="1100" b="0" i="0" baseline="0">
              <a:solidFill>
                <a:sysClr val="windowText" lastClr="000000"/>
              </a:solidFill>
              <a:effectLst/>
              <a:latin typeface="Georgia" panose="02040502050405020303" pitchFamily="18" charset="0"/>
              <a:ea typeface="+mn-ea"/>
              <a:cs typeface="+mn-cs"/>
            </a:rPr>
            <a:t> </a:t>
          </a:r>
          <a:r>
            <a:rPr lang="en-US" sz="1100" b="0" i="0">
              <a:solidFill>
                <a:sysClr val="windowText" lastClr="000000"/>
              </a:solidFill>
              <a:effectLst/>
              <a:latin typeface="Georgia" panose="02040502050405020303" pitchFamily="18" charset="0"/>
              <a:ea typeface="+mn-ea"/>
              <a:cs typeface="+mn-cs"/>
            </a:rPr>
            <a:t>vandforbrug.</a:t>
          </a:r>
        </a:p>
        <a:p>
          <a:endParaRPr lang="da-DK">
            <a:solidFill>
              <a:sysClr val="windowText" lastClr="000000"/>
            </a:solidFill>
            <a:effectLst/>
            <a:latin typeface="Georgia" panose="02040502050405020303" pitchFamily="18" charset="0"/>
          </a:endParaRPr>
        </a:p>
        <a:p>
          <a:r>
            <a:rPr lang="en-US" sz="1100" b="0" i="0">
              <a:solidFill>
                <a:sysClr val="windowText" lastClr="000000"/>
              </a:solidFill>
              <a:effectLst/>
              <a:latin typeface="Georgia" panose="02040502050405020303" pitchFamily="18" charset="0"/>
              <a:ea typeface="+mn-ea"/>
              <a:cs typeface="+mn-cs"/>
            </a:rPr>
            <a:t>Der indtastes periodens fakturabeløb</a:t>
          </a:r>
          <a:r>
            <a:rPr lang="en-US" sz="1100" b="0" i="0" baseline="0">
              <a:solidFill>
                <a:sysClr val="windowText" lastClr="000000"/>
              </a:solidFill>
              <a:effectLst/>
              <a:latin typeface="Georgia" panose="02040502050405020303" pitchFamily="18" charset="0"/>
              <a:ea typeface="+mn-ea"/>
              <a:cs typeface="+mn-cs"/>
            </a:rPr>
            <a:t> samt periodens vandforbrug i m3 i henhold til fakturaen fra forsyningsselskabet. </a:t>
          </a:r>
          <a:r>
            <a:rPr lang="en-US" sz="1100">
              <a:solidFill>
                <a:sysClr val="windowText" lastClr="000000"/>
              </a:solidFill>
              <a:effectLst/>
              <a:latin typeface="Georgia" panose="02040502050405020303" pitchFamily="18" charset="0"/>
              <a:ea typeface="+mn-ea"/>
              <a:cs typeface="+mn-cs"/>
            </a:rPr>
            <a:t>Ud</a:t>
          </a:r>
          <a:r>
            <a:rPr lang="en-US" sz="1100" baseline="0">
              <a:solidFill>
                <a:sysClr val="windowText" lastClr="000000"/>
              </a:solidFill>
              <a:effectLst/>
              <a:latin typeface="Georgia" panose="02040502050405020303" pitchFamily="18" charset="0"/>
              <a:ea typeface="+mn-ea"/>
              <a:cs typeface="+mn-cs"/>
            </a:rPr>
            <a:t> fra dette beregnes de samlede afgifter, hvor meget heraf der kan godtgøres, samt det beløb der skal udgiftsføres.</a:t>
          </a:r>
        </a:p>
        <a:p>
          <a:endParaRPr lang="da-DK">
            <a:solidFill>
              <a:sysClr val="windowText" lastClr="000000"/>
            </a:solidFill>
            <a:effectLst/>
            <a:latin typeface="Georgia" panose="02040502050405020303" pitchFamily="18" charset="0"/>
          </a:endParaRPr>
        </a:p>
        <a:p>
          <a:r>
            <a:rPr lang="en-US" sz="1100">
              <a:solidFill>
                <a:sysClr val="windowText" lastClr="000000"/>
              </a:solidFill>
              <a:effectLst/>
              <a:latin typeface="Georgia" panose="02040502050405020303" pitchFamily="18" charset="0"/>
              <a:ea typeface="+mn-ea"/>
              <a:cs typeface="+mn-cs"/>
            </a:rPr>
            <a:t>Vær opmærksom på, at regnearket kun kan</a:t>
          </a:r>
          <a:r>
            <a:rPr lang="en-US" sz="1100" baseline="0">
              <a:solidFill>
                <a:sysClr val="windowText" lastClr="000000"/>
              </a:solidFill>
              <a:effectLst/>
              <a:latin typeface="Georgia" panose="02040502050405020303" pitchFamily="18" charset="0"/>
              <a:ea typeface="+mn-ea"/>
              <a:cs typeface="+mn-cs"/>
            </a:rPr>
            <a:t> anvendes for forbrug af vand i perioden 1. januar 2026 - 31. december 2026.</a:t>
          </a:r>
          <a:endParaRPr lang="da-DK">
            <a:solidFill>
              <a:sysClr val="windowText" lastClr="000000"/>
            </a:solidFill>
            <a:effectLst/>
            <a:latin typeface="Georgia" panose="02040502050405020303" pitchFamily="18" charset="0"/>
          </a:endParaRPr>
        </a:p>
        <a:p>
          <a:endParaRPr lang="en-US" baseline="0">
            <a:solidFill>
              <a:schemeClr val="bg1"/>
            </a:solidFill>
            <a:latin typeface="+mj-lt"/>
          </a:endParaRPr>
        </a:p>
        <a:p>
          <a:endParaRPr lang="en-US" sz="1100">
            <a:solidFill>
              <a:schemeClr val="bg1"/>
            </a:solidFill>
            <a:latin typeface="+mj-lt"/>
          </a:endParaRPr>
        </a:p>
      </xdr:txBody>
    </xdr:sp>
    <xdr:clientData/>
  </xdr:oneCellAnchor>
  <xdr:twoCellAnchor>
    <xdr:from>
      <xdr:col>1</xdr:col>
      <xdr:colOff>0</xdr:colOff>
      <xdr:row>64</xdr:row>
      <xdr:rowOff>85725</xdr:rowOff>
    </xdr:from>
    <xdr:to>
      <xdr:col>7</xdr:col>
      <xdr:colOff>1209675</xdr:colOff>
      <xdr:row>67</xdr:row>
      <xdr:rowOff>0</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0" y="12601575"/>
          <a:ext cx="675322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baseline="0">
              <a:solidFill>
                <a:schemeClr val="dk1"/>
              </a:solidFill>
              <a:effectLst/>
              <a:latin typeface="+mn-lt"/>
              <a:ea typeface="+mn-ea"/>
              <a:cs typeface="+mn-cs"/>
            </a:rPr>
            <a:t>PwC udsender ikke automatisk en ny version af regnearket. Vi orienterer om ændringer </a:t>
          </a:r>
          <a:r>
            <a:rPr lang="da-DK" sz="1000" b="1" i="0" baseline="0">
              <a:solidFill>
                <a:schemeClr val="dk1"/>
              </a:solidFill>
              <a:effectLst/>
              <a:latin typeface="+mn-lt"/>
              <a:ea typeface="+mn-ea"/>
              <a:cs typeface="+mn-cs"/>
            </a:rPr>
            <a:t>via PwC's nyhedsbrev</a:t>
          </a:r>
          <a:r>
            <a:rPr lang="en-US" sz="1000" b="1" i="0" baseline="0">
              <a:solidFill>
                <a:schemeClr val="dk1"/>
              </a:solidFill>
              <a:effectLst/>
              <a:latin typeface="+mn-lt"/>
              <a:ea typeface="+mn-ea"/>
              <a:cs typeface="+mn-cs"/>
            </a:rPr>
            <a:t>. Tilmeld dig her:</a:t>
          </a:r>
          <a:endParaRPr lang="en-US" sz="1000" i="0">
            <a:effectLst/>
          </a:endParaRPr>
        </a:p>
        <a:p>
          <a:endParaRPr lang="en-US" sz="1000"/>
        </a:p>
      </xdr:txBody>
    </xdr:sp>
    <xdr:clientData/>
  </xdr:twoCellAnchor>
  <xdr:oneCellAnchor>
    <xdr:from>
      <xdr:col>0</xdr:col>
      <xdr:colOff>342900</xdr:colOff>
      <xdr:row>43</xdr:row>
      <xdr:rowOff>114300</xdr:rowOff>
    </xdr:from>
    <xdr:ext cx="7181850" cy="3495675"/>
    <xdr:sp macro="" textlink="">
      <xdr:nvSpPr>
        <xdr:cNvPr id="8" name="TextBox 7">
          <a:extLst>
            <a:ext uri="{FF2B5EF4-FFF2-40B4-BE49-F238E27FC236}">
              <a16:creationId xmlns:a16="http://schemas.microsoft.com/office/drawing/2014/main" id="{46BD6D32-3F17-4BDA-824D-D8DAC8398140}"/>
            </a:ext>
          </a:extLst>
        </xdr:cNvPr>
        <xdr:cNvSpPr txBox="1"/>
      </xdr:nvSpPr>
      <xdr:spPr>
        <a:xfrm>
          <a:off x="342900" y="8305800"/>
          <a:ext cx="7181850" cy="3495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i="0"/>
            <a:t>Forudsætninger for brug af regnearket</a:t>
          </a:r>
        </a:p>
        <a:p>
          <a:endParaRPr lang="en-US" sz="500"/>
        </a:p>
        <a:p>
          <a:r>
            <a:rPr lang="en-US" sz="1000" i="0">
              <a:latin typeface="Georgia" panose="02040502050405020303" pitchFamily="18" charset="0"/>
            </a:rPr>
            <a:t>Beregningerne for afgift af </a:t>
          </a:r>
          <a:r>
            <a:rPr lang="en-US" sz="1000" i="0" u="none">
              <a:latin typeface="Georgia" panose="02040502050405020303" pitchFamily="18" charset="0"/>
            </a:rPr>
            <a:t>vand</a:t>
          </a:r>
          <a:r>
            <a:rPr lang="en-US" sz="1000" i="0" baseline="0">
              <a:latin typeface="Georgia" panose="02040502050405020303" pitchFamily="18" charset="0"/>
            </a:rPr>
            <a:t> er foretaget ud fra følgende forudsætninger:</a:t>
          </a:r>
          <a:endParaRPr lang="en-US" sz="1000" i="0">
            <a:latin typeface="Georgia" panose="02040502050405020303" pitchFamily="18" charset="0"/>
          </a:endParaRPr>
        </a:p>
        <a:p>
          <a:endParaRPr lang="en-US" sz="500" baseline="0">
            <a:latin typeface="Georgia" panose="02040502050405020303" pitchFamily="18" charset="0"/>
          </a:endParaRPr>
        </a:p>
        <a:p>
          <a:pPr marL="171450" indent="-171450">
            <a:buFont typeface="Arial" panose="020B0604020202020204" pitchFamily="34" charset="0"/>
            <a:buChar char="•"/>
          </a:pPr>
          <a:r>
            <a:rPr lang="en-US" sz="1000" baseline="0">
              <a:solidFill>
                <a:schemeClr val="tx1"/>
              </a:solidFill>
              <a:effectLst/>
              <a:latin typeface="Georgia" panose="02040502050405020303" pitchFamily="18" charset="0"/>
              <a:ea typeface="+mn-ea"/>
              <a:cs typeface="+mn-cs"/>
            </a:rPr>
            <a:t>Der er ikke anvendt vand til private formål.</a:t>
          </a:r>
          <a:endParaRPr lang="en-US" sz="1000" baseline="0">
            <a:latin typeface="Georgia" panose="02040502050405020303" pitchFamily="18" charset="0"/>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tx1"/>
              </a:solidFill>
              <a:effectLst/>
              <a:latin typeface="Georgia" panose="02040502050405020303" pitchFamily="18" charset="0"/>
              <a:ea typeface="+mn-ea"/>
              <a:cs typeface="+mn-cs"/>
            </a:rPr>
            <a:t>Virksomheden har kun momspligtige aktiviteter.</a:t>
          </a:r>
          <a:endParaRPr lang="en-US" sz="1000">
            <a:effectLst/>
            <a:latin typeface="Georgia" panose="02040502050405020303" pitchFamily="18" charset="0"/>
          </a:endParaRPr>
        </a:p>
        <a:p>
          <a:pPr marL="171450" indent="-171450">
            <a:buFont typeface="Arial" panose="020B0604020202020204" pitchFamily="34" charset="0"/>
            <a:buChar char="•"/>
          </a:pPr>
          <a:r>
            <a:rPr lang="en-US" sz="1000" b="0" baseline="0">
              <a:solidFill>
                <a:schemeClr val="tx1"/>
              </a:solidFill>
              <a:effectLst/>
              <a:latin typeface="Georgia" panose="02040502050405020303" pitchFamily="18" charset="0"/>
              <a:ea typeface="+mn-ea"/>
              <a:cs typeface="+mn-cs"/>
            </a:rPr>
            <a:t>Virksomheden har ikke egen boring.</a:t>
          </a:r>
        </a:p>
        <a:p>
          <a:pPr marL="171450" indent="-171450">
            <a:buFontTx/>
            <a:buChar char="◦"/>
          </a:pPr>
          <a:endParaRPr lang="en-US" sz="1000" baseline="0"/>
        </a:p>
        <a:p>
          <a:r>
            <a:rPr lang="en-US" sz="1100" b="1" i="0" baseline="0"/>
            <a:t>Vær opmærksom på, at</a:t>
          </a:r>
        </a:p>
        <a:p>
          <a:endParaRPr lang="en-US" sz="500" baseline="0"/>
        </a:p>
        <a:p>
          <a:pPr marL="171450" indent="-171450" eaLnBrk="1" fontAlgn="auto" latinLnBrk="0" hangingPunct="1">
            <a:buFont typeface="Arial" panose="020B0604020202020204" pitchFamily="34" charset="0"/>
            <a:buChar char="•"/>
          </a:pPr>
          <a:r>
            <a:rPr lang="en-US" sz="1000" baseline="0">
              <a:solidFill>
                <a:schemeClr val="tx1"/>
              </a:solidFill>
              <a:effectLst/>
              <a:latin typeface="+mn-lt"/>
              <a:ea typeface="+mn-ea"/>
              <a:cs typeface="+mn-cs"/>
            </a:rPr>
            <a:t>"Vandkøb ekskl. afgifter (kr.)" og "Debiteres på konto (drift) (kr.)" kan antage negative værdier, såfremt der er indtastet et urealistisk lavt fakturabeløb,</a:t>
          </a:r>
          <a:endParaRPr lang="en-US" sz="1000">
            <a:effectLst/>
          </a:endParaRPr>
        </a:p>
        <a:p>
          <a:pPr marL="171450" indent="-171450" eaLnBrk="1" fontAlgn="auto" latinLnBrk="0" hangingPunct="1">
            <a:buFont typeface="Arial" panose="020B0604020202020204" pitchFamily="34" charset="0"/>
            <a:buChar char="•"/>
          </a:pPr>
          <a:r>
            <a:rPr lang="en-US" sz="1000" baseline="0">
              <a:solidFill>
                <a:schemeClr val="tx1"/>
              </a:solidFill>
              <a:effectLst/>
              <a:latin typeface="+mn-lt"/>
              <a:ea typeface="+mn-ea"/>
              <a:cs typeface="+mn-cs"/>
            </a:rPr>
            <a:t>f</a:t>
          </a:r>
          <a:r>
            <a:rPr lang="en-US" sz="1000">
              <a:solidFill>
                <a:schemeClr val="tx1"/>
              </a:solidFill>
              <a:effectLst/>
              <a:latin typeface="+mn-lt"/>
              <a:ea typeface="+mn-ea"/>
              <a:cs typeface="+mn-cs"/>
            </a:rPr>
            <a:t>akturaen</a:t>
          </a:r>
          <a:r>
            <a:rPr lang="en-US" sz="1000" baseline="0">
              <a:solidFill>
                <a:schemeClr val="tx1"/>
              </a:solidFill>
              <a:effectLst/>
              <a:latin typeface="+mn-lt"/>
              <a:ea typeface="+mn-ea"/>
              <a:cs typeface="+mn-cs"/>
            </a:rPr>
            <a:t> ikke indeholder rykkergebyr eller andre beløb, der ikke er momspligtige,</a:t>
          </a:r>
          <a:endParaRPr lang="en-US" sz="1000">
            <a:effectLst/>
          </a:endParaRPr>
        </a:p>
        <a:p>
          <a:pPr marL="171450" indent="-171450" eaLnBrk="1" fontAlgn="auto" latinLnBrk="0" hangingPunct="1">
            <a:buFont typeface="Arial" panose="020B0604020202020204" pitchFamily="34" charset="0"/>
            <a:buChar char="•"/>
          </a:pPr>
          <a:r>
            <a:rPr lang="en-US" sz="1000" baseline="0">
              <a:solidFill>
                <a:schemeClr val="tx1"/>
              </a:solidFill>
              <a:effectLst/>
              <a:latin typeface="+mn-lt"/>
              <a:ea typeface="+mn-ea"/>
              <a:cs typeface="+mn-cs"/>
            </a:rPr>
            <a:t>regnearket kan ikke anvendes til kontering af årsopgørelse, hvis virksomhedens årsopgørelse ikke følger kalenderåret,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a:solidFill>
                <a:sysClr val="windowText" lastClr="000000"/>
              </a:solidFill>
              <a:effectLst/>
              <a:latin typeface="+mn-lt"/>
              <a:ea typeface="+mn-ea"/>
              <a:cs typeface="+mn-cs"/>
            </a:rPr>
            <a:t>regnearket kan anvendes til kontering af acontofakturaer under forudsætning af, at konteringen korrigeres, når endelig faktura foreligger,</a:t>
          </a:r>
          <a:endParaRPr lang="en-US" sz="1000">
            <a:solidFill>
              <a:sysClr val="windowText" lastClr="000000"/>
            </a:solidFill>
            <a:effectLst/>
          </a:endParaRPr>
        </a:p>
        <a:p>
          <a:pPr marL="171450" indent="-171450" rtl="0">
            <a:buFont typeface="Arial" panose="020B0604020202020204" pitchFamily="34" charset="0"/>
            <a:buChar char="•"/>
          </a:pPr>
          <a:r>
            <a:rPr lang="en-US" sz="1000" baseline="0">
              <a:solidFill>
                <a:schemeClr val="tx1"/>
              </a:solidFill>
              <a:effectLst/>
              <a:latin typeface="+mn-lt"/>
              <a:ea typeface="+mn-ea"/>
              <a:cs typeface="+mn-cs"/>
            </a:rPr>
            <a:t>beregningerne i regnearket foretages ud fra den lovgivning, der er gældende på tidspunktet for regnearkets udarbejdelse. </a:t>
          </a:r>
        </a:p>
        <a:p>
          <a:pPr marL="171450" indent="-171450" rtl="0">
            <a:buFont typeface="Arial" panose="020B0604020202020204" pitchFamily="34" charset="0"/>
            <a:buChar char="•"/>
          </a:pPr>
          <a:r>
            <a:rPr lang="en-US" sz="1000" baseline="0">
              <a:solidFill>
                <a:schemeClr val="tx1"/>
              </a:solidFill>
              <a:effectLst/>
              <a:latin typeface="+mn-lt"/>
              <a:ea typeface="+mn-ea"/>
              <a:cs typeface="+mn-cs"/>
            </a:rPr>
            <a:t>Ændres lovgivningen, bedes I kontakte nedenstående kontaktpersoner for at få tilsendt et opdateret regneark.</a:t>
          </a:r>
          <a:endParaRPr lang="en-US" sz="1000">
            <a:effectLst/>
          </a:endParaRPr>
        </a:p>
        <a:p>
          <a:pPr rtl="0"/>
          <a:endParaRPr lang="en-US" sz="1000" baseline="0">
            <a:solidFill>
              <a:schemeClr val="tx1"/>
            </a:solidFill>
            <a:latin typeface="+mn-lt"/>
            <a:ea typeface="+mn-ea"/>
            <a:cs typeface="+mn-cs"/>
          </a:endParaRPr>
        </a:p>
        <a:p>
          <a:pPr rtl="0"/>
          <a:r>
            <a:rPr lang="en-US" sz="1100" b="1" i="0" baseline="0">
              <a:solidFill>
                <a:schemeClr val="tx1"/>
              </a:solidFill>
              <a:latin typeface="+mn-lt"/>
              <a:ea typeface="+mn-ea"/>
              <a:cs typeface="+mn-cs"/>
            </a:rPr>
            <a:t>Kontakt PwC</a:t>
          </a:r>
        </a:p>
        <a:p>
          <a:pPr rtl="0"/>
          <a:endParaRPr lang="en-US" sz="500" b="1" i="1" baseline="0">
            <a:solidFill>
              <a:schemeClr val="tx1"/>
            </a:solidFill>
            <a:effectLst/>
            <a:latin typeface="+mn-lt"/>
            <a:ea typeface="+mn-ea"/>
            <a:cs typeface="+mn-cs"/>
          </a:endParaRPr>
        </a:p>
        <a:p>
          <a:pPr rtl="0"/>
          <a:r>
            <a:rPr lang="en-US" sz="1000" baseline="0">
              <a:solidFill>
                <a:schemeClr val="tx1"/>
              </a:solidFill>
              <a:effectLst/>
              <a:latin typeface="Georgia" panose="02040502050405020303" pitchFamily="18" charset="0"/>
              <a:ea typeface="+mn-ea"/>
              <a:cs typeface="+mn-cs"/>
            </a:rPr>
            <a:t>Hvis forholdene ikke opfylder disse forudsætninger, kan I kontakte:</a:t>
          </a:r>
          <a:endParaRPr lang="en-US" sz="1000">
            <a:effectLst/>
            <a:latin typeface="Georgia" panose="02040502050405020303" pitchFamily="18" charset="0"/>
          </a:endParaRPr>
        </a:p>
        <a:p>
          <a:endParaRPr lang="en-US" sz="500" b="0" baseline="0">
            <a:solidFill>
              <a:schemeClr val="tx1"/>
            </a:solidFill>
            <a:effectLst/>
            <a:latin typeface="+mn-lt"/>
            <a:ea typeface="+mn-ea"/>
            <a:cs typeface="+mn-cs"/>
          </a:endParaRPr>
        </a:p>
        <a:p>
          <a:r>
            <a:rPr lang="en-US" sz="1000" b="1" baseline="0">
              <a:solidFill>
                <a:schemeClr val="tx1"/>
              </a:solidFill>
              <a:effectLst/>
              <a:latin typeface="+mn-lt"/>
              <a:ea typeface="+mn-ea"/>
              <a:cs typeface="+mn-cs"/>
            </a:rPr>
            <a:t>Charlott Boldrup</a:t>
          </a:r>
          <a:r>
            <a:rPr lang="en-US" sz="1000" b="0" baseline="0">
              <a:solidFill>
                <a:schemeClr val="tx1"/>
              </a:solidFill>
              <a:effectLst/>
              <a:latin typeface="+mn-lt"/>
              <a:ea typeface="+mn-ea"/>
              <a:cs typeface="+mn-cs"/>
            </a:rPr>
            <a:t>	</a:t>
          </a:r>
          <a:r>
            <a:rPr lang="en-US" sz="1000" b="0" baseline="0">
              <a:solidFill>
                <a:schemeClr val="tx1"/>
              </a:solidFill>
              <a:effectLst/>
              <a:latin typeface="Georgia" panose="02040502050405020303" pitchFamily="18" charset="0"/>
              <a:ea typeface="+mn-ea"/>
              <a:cs typeface="+mn-cs"/>
            </a:rPr>
            <a:t>E: charlott.boldrup@pwc.com		T: 3945 9710	(TAX afgifter, København)</a:t>
          </a:r>
        </a:p>
        <a:p>
          <a:r>
            <a:rPr lang="en-US" sz="1000" b="1" baseline="0">
              <a:solidFill>
                <a:schemeClr val="tx1"/>
              </a:solidFill>
              <a:effectLst/>
              <a:latin typeface="+mj-lt"/>
              <a:ea typeface="+mn-ea"/>
              <a:cs typeface="+mn-cs"/>
            </a:rPr>
            <a:t>Christian Windberg</a:t>
          </a:r>
          <a:r>
            <a:rPr lang="en-US" sz="1000" b="1" baseline="0">
              <a:solidFill>
                <a:schemeClr val="tx1"/>
              </a:solidFill>
              <a:effectLst/>
              <a:latin typeface="Georgia" panose="02040502050405020303" pitchFamily="18" charset="0"/>
              <a:ea typeface="+mn-ea"/>
              <a:cs typeface="+mn-cs"/>
            </a:rPr>
            <a:t>	</a:t>
          </a:r>
          <a:r>
            <a:rPr lang="en-US" sz="1000" b="0" baseline="0">
              <a:solidFill>
                <a:schemeClr val="tx1"/>
              </a:solidFill>
              <a:effectLst/>
              <a:latin typeface="Georgia" panose="02040502050405020303" pitchFamily="18" charset="0"/>
              <a:ea typeface="+mn-ea"/>
              <a:cs typeface="+mn-cs"/>
            </a:rPr>
            <a:t>E: christian.windberg@pwc.com 	T: 3945 9577	(TAX afgifter, Århus)</a:t>
          </a:r>
          <a:endParaRPr lang="da-DK" sz="1000" b="0">
            <a:effectLst/>
            <a:latin typeface="Georgia" panose="02040502050405020303" pitchFamily="18" charset="0"/>
          </a:endParaRPr>
        </a:p>
        <a:p>
          <a:endParaRPr lang="en-US" sz="1000"/>
        </a:p>
      </xdr:txBody>
    </xdr:sp>
    <xdr:clientData/>
  </xdr:oneCellAnchor>
  <xdr:twoCellAnchor editAs="oneCell">
    <xdr:from>
      <xdr:col>1</xdr:col>
      <xdr:colOff>47625</xdr:colOff>
      <xdr:row>66</xdr:row>
      <xdr:rowOff>157844</xdr:rowOff>
    </xdr:from>
    <xdr:to>
      <xdr:col>8</xdr:col>
      <xdr:colOff>38100</xdr:colOff>
      <xdr:row>71</xdr:row>
      <xdr:rowOff>73126</xdr:rowOff>
    </xdr:to>
    <xdr:pic>
      <xdr:nvPicPr>
        <xdr:cNvPr id="9" name="Picture 8">
          <a:hlinkClick xmlns:r="http://schemas.openxmlformats.org/officeDocument/2006/relationships" r:id="rId1"/>
          <a:extLst>
            <a:ext uri="{FF2B5EF4-FFF2-40B4-BE49-F238E27FC236}">
              <a16:creationId xmlns:a16="http://schemas.microsoft.com/office/drawing/2014/main" id="{D8E2F480-6C3F-4A46-99C3-BC291D9095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28625" y="12730844"/>
          <a:ext cx="6924675" cy="867782"/>
        </a:xfrm>
        <a:prstGeom prst="rect">
          <a:avLst/>
        </a:prstGeom>
      </xdr:spPr>
    </xdr:pic>
    <xdr:clientData/>
  </xdr:twoCellAnchor>
  <xdr:twoCellAnchor editAs="oneCell">
    <xdr:from>
      <xdr:col>0</xdr:col>
      <xdr:colOff>226695</xdr:colOff>
      <xdr:row>1</xdr:row>
      <xdr:rowOff>41910</xdr:rowOff>
    </xdr:from>
    <xdr:to>
      <xdr:col>2</xdr:col>
      <xdr:colOff>1021715</xdr:colOff>
      <xdr:row>6</xdr:row>
      <xdr:rowOff>58420</xdr:rowOff>
    </xdr:to>
    <xdr:pic>
      <xdr:nvPicPr>
        <xdr:cNvPr id="2" name="Graphic 1">
          <a:extLst>
            <a:ext uri="{FF2B5EF4-FFF2-40B4-BE49-F238E27FC236}">
              <a16:creationId xmlns:a16="http://schemas.microsoft.com/office/drawing/2014/main" id="{BC83A8D2-9EFB-E87C-CEFF-3F59A16ECE87}"/>
            </a:ext>
          </a:extLst>
        </xdr:cNvPr>
        <xdr:cNvPicPr>
          <a:picLocks noChangeAspect="1"/>
        </xdr:cNvPicPr>
      </xdr:nvPicPr>
      <xdr:blipFill>
        <a:blip xmlns:r="http://schemas.openxmlformats.org/officeDocument/2006/relationships" r:embed="rId3"/>
        <a:stretch>
          <a:fillRect/>
        </a:stretch>
      </xdr:blipFill>
      <xdr:spPr>
        <a:xfrm>
          <a:off x="226695" y="232410"/>
          <a:ext cx="1503680" cy="969010"/>
        </a:xfrm>
        <a:prstGeom prst="rect">
          <a:avLst/>
        </a:prstGeom>
      </xdr:spPr>
    </xdr:pic>
    <xdr:clientData/>
  </xdr:twoCellAnchor>
</xdr:wsDr>
</file>

<file path=xl/theme/theme1.xml><?xml version="1.0" encoding="utf-8"?>
<a:theme xmlns:a="http://schemas.openxmlformats.org/drawingml/2006/main" name="PwC Print">
  <a:themeElements>
    <a:clrScheme name="PwC Print Ocean Palette">
      <a:dk1>
        <a:srgbClr val="000000"/>
      </a:dk1>
      <a:lt1>
        <a:srgbClr val="FFFFFF"/>
      </a:lt1>
      <a:dk2>
        <a:srgbClr val="00457C"/>
      </a:dk2>
      <a:lt2>
        <a:srgbClr val="FFFFFF"/>
      </a:lt2>
      <a:accent1>
        <a:srgbClr val="00A5D9"/>
      </a:accent1>
      <a:accent2>
        <a:srgbClr val="3DA8D5"/>
      </a:accent2>
      <a:accent3>
        <a:srgbClr val="8BCBE6"/>
      </a:accent3>
      <a:accent4>
        <a:srgbClr val="B1DCEE"/>
      </a:accent4>
      <a:accent5>
        <a:srgbClr val="D8EEF7"/>
      </a:accent5>
      <a:accent6>
        <a:srgbClr val="00457C"/>
      </a:accent6>
      <a:hlink>
        <a:srgbClr val="2666A6"/>
      </a:hlink>
      <a:folHlink>
        <a:srgbClr val="334063"/>
      </a:folHlink>
    </a:clrScheme>
    <a:fontScheme name="PwC">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94"/>
  <sheetViews>
    <sheetView showGridLines="0" topLeftCell="A5" zoomScale="90" zoomScaleNormal="90" workbookViewId="0">
      <selection activeCell="F26" sqref="F26"/>
    </sheetView>
  </sheetViews>
  <sheetFormatPr defaultRowHeight="13.2" x14ac:dyDescent="0.25"/>
  <cols>
    <col min="1" max="1" width="5.6640625" customWidth="1"/>
    <col min="2" max="2" width="4.6640625" customWidth="1"/>
    <col min="3" max="3" width="33.6640625" customWidth="1"/>
    <col min="4" max="4" width="13.6640625" customWidth="1"/>
    <col min="5" max="5" width="8.6640625" customWidth="1"/>
    <col min="6" max="6" width="13.6640625" customWidth="1"/>
    <col min="7" max="7" width="8.6640625" customWidth="1"/>
    <col min="8" max="8" width="20.6640625" customWidth="1"/>
  </cols>
  <sheetData>
    <row r="1" spans="1:13" ht="15" customHeight="1" x14ac:dyDescent="0.25">
      <c r="A1" s="2"/>
      <c r="B1" s="1"/>
      <c r="C1" s="2"/>
      <c r="D1" s="2"/>
      <c r="E1" s="2"/>
      <c r="F1" s="2"/>
      <c r="G1" s="2"/>
      <c r="H1" s="2"/>
    </row>
    <row r="2" spans="1:13" ht="15" customHeight="1" x14ac:dyDescent="0.25">
      <c r="A2" s="2"/>
      <c r="B2" s="1"/>
      <c r="C2" s="2"/>
      <c r="D2" s="2"/>
      <c r="E2" s="2"/>
      <c r="F2" s="2"/>
      <c r="G2" s="109" t="str">
        <f>Sheet1!D2</f>
        <v>Opdateret 15. december 2025</v>
      </c>
      <c r="H2" s="64"/>
    </row>
    <row r="3" spans="1:13" ht="15" customHeight="1" x14ac:dyDescent="0.25">
      <c r="A3" s="2"/>
      <c r="B3" s="1"/>
      <c r="C3" s="2"/>
      <c r="D3" s="2"/>
      <c r="E3" s="2"/>
      <c r="F3" s="2"/>
      <c r="G3" s="2"/>
      <c r="H3" s="2"/>
    </row>
    <row r="4" spans="1:13" ht="15" customHeight="1" x14ac:dyDescent="0.25">
      <c r="A4" s="2"/>
      <c r="B4" s="1"/>
      <c r="C4" s="2"/>
      <c r="D4" s="2"/>
      <c r="E4" s="2"/>
      <c r="F4" s="2"/>
      <c r="G4" s="2"/>
      <c r="H4" s="2"/>
    </row>
    <row r="5" spans="1:13" ht="15" customHeight="1" x14ac:dyDescent="0.25">
      <c r="A5" s="2"/>
      <c r="B5" s="55"/>
      <c r="C5" s="2"/>
      <c r="D5" s="2"/>
      <c r="E5" s="2"/>
      <c r="F5" s="2"/>
      <c r="G5" s="2"/>
      <c r="H5" s="2"/>
    </row>
    <row r="6" spans="1:13" ht="15" customHeight="1" x14ac:dyDescent="0.25">
      <c r="A6" s="2"/>
      <c r="B6" s="2"/>
      <c r="C6" s="2"/>
      <c r="D6" s="2"/>
      <c r="E6" s="2"/>
      <c r="F6" s="2"/>
      <c r="G6" s="2"/>
      <c r="H6" s="2"/>
    </row>
    <row r="7" spans="1:13" ht="15" customHeight="1" x14ac:dyDescent="0.25"/>
    <row r="8" spans="1:13" ht="15" customHeight="1" x14ac:dyDescent="0.35">
      <c r="B8" s="114" t="s">
        <v>53</v>
      </c>
    </row>
    <row r="9" spans="1:13" ht="15" customHeight="1" x14ac:dyDescent="0.25"/>
    <row r="10" spans="1:13" ht="15" customHeight="1" x14ac:dyDescent="0.25"/>
    <row r="11" spans="1:13" ht="15" customHeight="1" x14ac:dyDescent="0.25"/>
    <row r="12" spans="1:13" ht="15" customHeight="1" x14ac:dyDescent="0.25"/>
    <row r="13" spans="1:13" ht="15" customHeight="1" x14ac:dyDescent="0.25">
      <c r="M13" s="76"/>
    </row>
    <row r="14" spans="1:13" ht="15" customHeight="1" x14ac:dyDescent="0.25"/>
    <row r="15" spans="1:13" ht="15" customHeight="1" x14ac:dyDescent="0.25"/>
    <row r="16" spans="1:13" ht="15" customHeight="1" x14ac:dyDescent="0.25">
      <c r="B16" s="2"/>
      <c r="C16" s="2"/>
      <c r="D16" s="2"/>
      <c r="E16" s="2"/>
      <c r="F16" s="2"/>
      <c r="G16" s="2"/>
      <c r="H16" s="2"/>
    </row>
    <row r="17" spans="1:9" ht="15" customHeight="1" x14ac:dyDescent="0.25">
      <c r="B17" s="2"/>
      <c r="C17" s="2"/>
      <c r="D17" s="2"/>
      <c r="E17" s="2"/>
      <c r="F17" s="2"/>
      <c r="G17" s="2"/>
      <c r="H17" s="2"/>
    </row>
    <row r="18" spans="1:9" ht="15" customHeight="1" x14ac:dyDescent="0.25">
      <c r="B18" s="2"/>
      <c r="C18" s="2"/>
      <c r="D18" s="2"/>
      <c r="E18" s="2"/>
      <c r="F18" s="2"/>
      <c r="G18" s="2"/>
      <c r="H18" s="2"/>
    </row>
    <row r="19" spans="1:9" ht="15" customHeight="1" x14ac:dyDescent="0.25">
      <c r="B19" s="2"/>
      <c r="C19" s="2"/>
      <c r="D19" s="2"/>
      <c r="E19" s="2"/>
      <c r="F19" s="2"/>
      <c r="G19" s="2"/>
      <c r="H19" s="2"/>
      <c r="I19" s="73"/>
    </row>
    <row r="20" spans="1:9" ht="15" customHeight="1" x14ac:dyDescent="0.25">
      <c r="B20" s="2"/>
      <c r="C20" s="2"/>
      <c r="D20" s="2"/>
      <c r="E20" s="2"/>
      <c r="F20" s="2"/>
      <c r="G20" s="2"/>
      <c r="H20" s="2"/>
    </row>
    <row r="21" spans="1:9" ht="15" customHeight="1" x14ac:dyDescent="0.25">
      <c r="A21" s="63"/>
      <c r="B21" s="83"/>
      <c r="C21" s="115" t="s">
        <v>28</v>
      </c>
      <c r="D21" s="2"/>
      <c r="E21" s="2"/>
      <c r="F21" s="2"/>
      <c r="G21" s="2"/>
      <c r="H21" s="2"/>
    </row>
    <row r="22" spans="1:9" ht="15" customHeight="1" x14ac:dyDescent="0.25">
      <c r="B22" s="4"/>
      <c r="C22" s="2"/>
      <c r="D22" s="2"/>
      <c r="E22" s="2"/>
      <c r="F22" s="2"/>
      <c r="G22" s="2"/>
      <c r="H22" s="2"/>
    </row>
    <row r="23" spans="1:9" ht="15" customHeight="1" x14ac:dyDescent="0.25">
      <c r="B23" s="118" t="s">
        <v>27</v>
      </c>
      <c r="C23" s="119"/>
      <c r="D23" s="120"/>
      <c r="E23" s="2"/>
      <c r="F23" s="84" t="s">
        <v>26</v>
      </c>
      <c r="G23" s="123" t="str">
        <f>IF(F23=Sheet1!D14,"Vælg forbrugsmåned","")</f>
        <v>Vælg forbrugsmåned</v>
      </c>
      <c r="H23" s="124"/>
    </row>
    <row r="24" spans="1:9" ht="15" customHeight="1" x14ac:dyDescent="0.25">
      <c r="B24" s="2"/>
      <c r="C24" s="2"/>
      <c r="D24" s="2"/>
      <c r="E24" s="2"/>
      <c r="F24" s="2"/>
      <c r="G24" s="2"/>
      <c r="H24" s="2"/>
    </row>
    <row r="25" spans="1:9" ht="15" customHeight="1" x14ac:dyDescent="0.25">
      <c r="B25" s="3" t="s">
        <v>17</v>
      </c>
      <c r="C25" s="4"/>
      <c r="D25" s="4"/>
      <c r="E25" s="4"/>
      <c r="F25" s="85"/>
      <c r="G25" s="65" t="str">
        <f>IF(F25&lt;(D32),"Fakturabeløbet kan ikke være mindre end den samlede afgift","")</f>
        <v/>
      </c>
    </row>
    <row r="26" spans="1:9" ht="15" customHeight="1" x14ac:dyDescent="0.25">
      <c r="B26" s="3" t="s">
        <v>46</v>
      </c>
      <c r="C26" s="4"/>
      <c r="D26" s="4"/>
      <c r="E26" s="4"/>
      <c r="F26" s="86"/>
      <c r="G26" s="11" t="str">
        <f>IF(F26=0,"Urealistisk lavt elforbrug","")</f>
        <v>Urealistisk lavt elforbrug</v>
      </c>
    </row>
    <row r="27" spans="1:9" ht="15" customHeight="1" x14ac:dyDescent="0.25">
      <c r="B27" s="2"/>
      <c r="C27" s="1"/>
      <c r="D27" s="2"/>
      <c r="E27" s="2"/>
      <c r="F27" s="2"/>
      <c r="H27" s="2"/>
    </row>
    <row r="28" spans="1:9" ht="15" customHeight="1" thickBot="1" x14ac:dyDescent="0.3">
      <c r="B28" s="2"/>
      <c r="C28" s="2"/>
      <c r="D28" s="2"/>
      <c r="E28" s="2"/>
      <c r="F28" s="2"/>
      <c r="G28" s="2"/>
      <c r="H28" s="2"/>
    </row>
    <row r="29" spans="1:9" ht="15" customHeight="1" x14ac:dyDescent="0.25">
      <c r="B29" s="101" t="s">
        <v>15</v>
      </c>
      <c r="C29" s="102"/>
      <c r="D29" s="103" t="s">
        <v>3</v>
      </c>
      <c r="E29" s="102"/>
      <c r="F29" s="103" t="s">
        <v>4</v>
      </c>
      <c r="G29" s="103"/>
      <c r="H29" s="104" t="s">
        <v>5</v>
      </c>
    </row>
    <row r="30" spans="1:9" ht="15" customHeight="1" x14ac:dyDescent="0.25">
      <c r="B30" s="105"/>
      <c r="C30" s="106"/>
      <c r="D30" s="106"/>
      <c r="E30" s="106"/>
      <c r="F30" s="107" t="s">
        <v>33</v>
      </c>
      <c r="G30" s="107"/>
      <c r="H30" s="108" t="s">
        <v>7</v>
      </c>
    </row>
    <row r="31" spans="1:9" ht="15" customHeight="1" x14ac:dyDescent="0.25">
      <c r="B31" s="5"/>
      <c r="C31" s="2"/>
      <c r="D31" s="1"/>
      <c r="E31" s="1"/>
      <c r="F31" s="14"/>
      <c r="G31" s="14"/>
      <c r="H31" s="15"/>
    </row>
    <row r="32" spans="1:9" ht="15" customHeight="1" x14ac:dyDescent="0.25">
      <c r="B32" s="5" t="s">
        <v>25</v>
      </c>
      <c r="C32" s="2"/>
      <c r="D32" s="16">
        <f>F26*HLOOKUP(F23,Sheet1!D14:P17,3,FALSE)</f>
        <v>0</v>
      </c>
      <c r="E32" s="16"/>
      <c r="F32" s="16">
        <f>F26*HLOOKUP(F23,Sheet1!D14:P17,4,FALSE)</f>
        <v>0</v>
      </c>
      <c r="G32" s="16"/>
      <c r="H32" s="17">
        <f>D32-F32</f>
        <v>0</v>
      </c>
    </row>
    <row r="33" spans="2:8" ht="15" customHeight="1" x14ac:dyDescent="0.25">
      <c r="B33" s="5"/>
      <c r="C33" s="2"/>
      <c r="D33" s="16"/>
      <c r="E33" s="45"/>
      <c r="F33" s="16"/>
      <c r="G33" s="16"/>
      <c r="H33" s="17"/>
    </row>
    <row r="34" spans="2:8" ht="15" customHeight="1" x14ac:dyDescent="0.25">
      <c r="B34" s="5" t="s">
        <v>8</v>
      </c>
      <c r="C34" s="2"/>
      <c r="D34" s="16">
        <f>F25*0.2</f>
        <v>0</v>
      </c>
      <c r="E34" s="16"/>
      <c r="F34" s="16">
        <f>D34</f>
        <v>0</v>
      </c>
      <c r="G34" s="16"/>
      <c r="H34" s="17">
        <f>D34-F34</f>
        <v>0</v>
      </c>
    </row>
    <row r="35" spans="2:8" ht="15" customHeight="1" x14ac:dyDescent="0.25">
      <c r="B35" s="5"/>
      <c r="C35" s="2"/>
      <c r="D35" s="16"/>
      <c r="E35" s="16"/>
      <c r="F35" s="16"/>
      <c r="G35" s="16"/>
      <c r="H35" s="17"/>
    </row>
    <row r="36" spans="2:8" ht="15" customHeight="1" x14ac:dyDescent="0.25">
      <c r="B36" s="5"/>
      <c r="C36" s="2"/>
      <c r="D36" s="62" t="s">
        <v>22</v>
      </c>
      <c r="E36" s="16"/>
      <c r="F36" s="16"/>
      <c r="G36" s="16"/>
      <c r="H36" s="17"/>
    </row>
    <row r="37" spans="2:8" ht="15" customHeight="1" x14ac:dyDescent="0.25">
      <c r="B37" s="5" t="s">
        <v>24</v>
      </c>
      <c r="C37" s="2"/>
      <c r="D37" s="16">
        <f>-SUM(D32:D34)+F25</f>
        <v>0</v>
      </c>
      <c r="E37" s="16"/>
      <c r="F37" s="16">
        <f>D37-H37</f>
        <v>0</v>
      </c>
      <c r="G37" s="16"/>
      <c r="H37" s="17">
        <f>+D37</f>
        <v>0</v>
      </c>
    </row>
    <row r="38" spans="2:8" ht="15" customHeight="1" thickBot="1" x14ac:dyDescent="0.3">
      <c r="B38" s="5"/>
      <c r="C38" s="2"/>
      <c r="D38" s="37"/>
      <c r="E38" s="37"/>
      <c r="F38" s="37"/>
      <c r="G38" s="37"/>
      <c r="H38" s="38"/>
    </row>
    <row r="39" spans="2:8" ht="15" customHeight="1" thickBot="1" x14ac:dyDescent="0.3">
      <c r="B39" s="57" t="s">
        <v>16</v>
      </c>
      <c r="C39" s="58"/>
      <c r="D39" s="59">
        <f>SUM(D32:D37)</f>
        <v>0</v>
      </c>
      <c r="E39" s="59"/>
      <c r="F39" s="59">
        <f>SUM(F32:F37)</f>
        <v>0</v>
      </c>
      <c r="G39" s="59"/>
      <c r="H39" s="60">
        <f>SUM(H32:H37)</f>
        <v>0</v>
      </c>
    </row>
    <row r="40" spans="2:8" ht="15" customHeight="1" thickBot="1" x14ac:dyDescent="0.3">
      <c r="B40" s="11"/>
      <c r="C40" s="11"/>
      <c r="D40" s="18"/>
      <c r="E40" s="18"/>
      <c r="F40" s="18"/>
      <c r="G40" s="18"/>
      <c r="H40" s="18"/>
    </row>
    <row r="41" spans="2:8" ht="15" customHeight="1" x14ac:dyDescent="0.25">
      <c r="B41" s="6" t="s">
        <v>18</v>
      </c>
      <c r="C41" s="7"/>
      <c r="D41" s="19"/>
      <c r="E41" s="19"/>
      <c r="F41" s="87" t="s">
        <v>29</v>
      </c>
      <c r="G41" s="19"/>
      <c r="H41" s="39">
        <f>F39-F34</f>
        <v>0</v>
      </c>
    </row>
    <row r="42" spans="2:8" ht="15" customHeight="1" x14ac:dyDescent="0.25">
      <c r="B42" s="12" t="s">
        <v>19</v>
      </c>
      <c r="C42" s="1"/>
      <c r="D42" s="10"/>
      <c r="E42" s="10"/>
      <c r="F42" s="88" t="s">
        <v>29</v>
      </c>
      <c r="G42" s="10"/>
      <c r="H42" s="40">
        <f>F34</f>
        <v>0</v>
      </c>
    </row>
    <row r="43" spans="2:8" ht="15" customHeight="1" thickBot="1" x14ac:dyDescent="0.3">
      <c r="B43" s="8" t="s">
        <v>20</v>
      </c>
      <c r="C43" s="9"/>
      <c r="D43" s="20"/>
      <c r="E43" s="20"/>
      <c r="F43" s="89" t="s">
        <v>29</v>
      </c>
      <c r="G43" s="20"/>
      <c r="H43" s="41">
        <f>H39</f>
        <v>0</v>
      </c>
    </row>
    <row r="44" spans="2:8" ht="15" customHeight="1" x14ac:dyDescent="0.25">
      <c r="B44" s="2"/>
      <c r="C44" s="2"/>
      <c r="D44" s="2"/>
      <c r="E44" s="2"/>
      <c r="F44" s="2"/>
      <c r="G44" s="2"/>
      <c r="H44" s="2"/>
    </row>
    <row r="45" spans="2:8" ht="15" customHeight="1" x14ac:dyDescent="0.25"/>
    <row r="46" spans="2:8" ht="15" customHeight="1" x14ac:dyDescent="0.25"/>
    <row r="47" spans="2:8" ht="15" customHeight="1" x14ac:dyDescent="0.25"/>
    <row r="48" spans="2: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spans="2:9" ht="15" customHeight="1" x14ac:dyDescent="0.25">
      <c r="B65" s="116"/>
      <c r="C65" s="116"/>
      <c r="D65" s="116"/>
      <c r="E65" s="116"/>
      <c r="F65" s="116"/>
      <c r="G65" s="116"/>
      <c r="H65" s="116"/>
    </row>
    <row r="66" spans="2:9" s="2" customFormat="1" ht="15" customHeight="1" x14ac:dyDescent="0.25">
      <c r="B66" s="117"/>
      <c r="C66" s="117"/>
      <c r="D66" s="117"/>
      <c r="E66" s="117"/>
      <c r="F66" s="117"/>
      <c r="G66" s="117"/>
      <c r="H66" s="117"/>
    </row>
    <row r="67" spans="2:9" s="2" customFormat="1" ht="15" customHeight="1" x14ac:dyDescent="0.25"/>
    <row r="68" spans="2:9" s="2" customFormat="1" ht="15" customHeight="1" x14ac:dyDescent="0.25"/>
    <row r="69" spans="2:9" s="2" customFormat="1" ht="15" customHeight="1" x14ac:dyDescent="0.25"/>
    <row r="70" spans="2:9" s="2" customFormat="1" ht="15" customHeight="1" x14ac:dyDescent="0.25">
      <c r="B70"/>
      <c r="C70"/>
      <c r="D70"/>
      <c r="E70"/>
      <c r="F70"/>
    </row>
    <row r="71" spans="2:9" s="2" customFormat="1" ht="15" customHeight="1" x14ac:dyDescent="0.25">
      <c r="G71"/>
      <c r="H71"/>
    </row>
    <row r="72" spans="2:9" s="2" customFormat="1" ht="15" customHeight="1" x14ac:dyDescent="0.25">
      <c r="G72"/>
      <c r="H72"/>
      <c r="I72"/>
    </row>
    <row r="73" spans="2:9" s="2" customFormat="1" ht="15" customHeight="1" x14ac:dyDescent="0.25">
      <c r="B73" s="35"/>
      <c r="C73" s="35"/>
      <c r="D73" s="35"/>
      <c r="E73" s="35"/>
      <c r="F73" s="35"/>
    </row>
    <row r="74" spans="2:9" s="2" customFormat="1" ht="15" customHeight="1" x14ac:dyDescent="0.25"/>
    <row r="75" spans="2:9" s="2" customFormat="1" ht="15" customHeight="1" x14ac:dyDescent="0.25">
      <c r="B75" s="121" t="s">
        <v>30</v>
      </c>
      <c r="C75" s="122"/>
      <c r="D75" s="122"/>
      <c r="E75" s="122"/>
      <c r="F75" s="122"/>
      <c r="G75" s="122"/>
      <c r="H75" s="122"/>
      <c r="I75" s="61"/>
    </row>
    <row r="76" spans="2:9" s="2" customFormat="1" ht="15" customHeight="1" x14ac:dyDescent="0.25">
      <c r="B76" s="122"/>
      <c r="C76" s="122"/>
      <c r="D76" s="122"/>
      <c r="E76" s="122"/>
      <c r="F76" s="122"/>
      <c r="G76" s="122"/>
      <c r="H76" s="122"/>
      <c r="I76" s="61"/>
    </row>
    <row r="77" spans="2:9" s="2" customFormat="1" ht="15" customHeight="1" x14ac:dyDescent="0.25">
      <c r="B77" s="122"/>
      <c r="C77" s="122"/>
      <c r="D77" s="122"/>
      <c r="E77" s="122"/>
      <c r="F77" s="122"/>
      <c r="G77" s="122"/>
      <c r="H77" s="122"/>
      <c r="I77" s="61"/>
    </row>
    <row r="78" spans="2:9" s="2" customFormat="1" ht="15" customHeight="1" x14ac:dyDescent="0.25">
      <c r="B78" s="122"/>
      <c r="C78" s="122"/>
      <c r="D78" s="122"/>
      <c r="E78" s="122"/>
      <c r="F78" s="122"/>
      <c r="G78" s="122"/>
      <c r="H78" s="122"/>
      <c r="I78" s="61"/>
    </row>
    <row r="79" spans="2:9" s="2" customFormat="1" ht="15" customHeight="1" x14ac:dyDescent="0.25">
      <c r="B79" s="122"/>
      <c r="C79" s="122"/>
      <c r="D79" s="122"/>
      <c r="E79" s="122"/>
      <c r="F79" s="122"/>
      <c r="G79" s="122"/>
      <c r="H79" s="122"/>
      <c r="I79" s="61"/>
    </row>
    <row r="80" spans="2:9" s="2" customFormat="1" ht="15" customHeight="1" x14ac:dyDescent="0.25">
      <c r="B80" s="122"/>
      <c r="C80" s="122"/>
      <c r="D80" s="122"/>
      <c r="E80" s="122"/>
      <c r="F80" s="122"/>
      <c r="G80" s="122"/>
      <c r="H80" s="122"/>
      <c r="I80" s="61"/>
    </row>
    <row r="81" spans="2:9" s="2" customFormat="1" ht="15" customHeight="1" x14ac:dyDescent="0.25">
      <c r="B81" s="122"/>
      <c r="C81" s="122"/>
      <c r="D81" s="122"/>
      <c r="E81" s="122"/>
      <c r="F81" s="122"/>
      <c r="G81" s="122"/>
      <c r="H81" s="122"/>
      <c r="I81" s="61"/>
    </row>
    <row r="82" spans="2:9" s="2" customFormat="1" ht="15" customHeight="1" x14ac:dyDescent="0.25">
      <c r="B82" s="122"/>
      <c r="C82" s="122"/>
      <c r="D82" s="122"/>
      <c r="E82" s="122"/>
      <c r="F82" s="122"/>
      <c r="G82" s="122"/>
      <c r="H82" s="122"/>
      <c r="I82" s="61"/>
    </row>
    <row r="83" spans="2:9" s="2" customFormat="1" ht="15" customHeight="1" x14ac:dyDescent="0.25">
      <c r="B83" s="122"/>
      <c r="C83" s="122"/>
      <c r="D83" s="122"/>
      <c r="E83" s="122"/>
      <c r="F83" s="122"/>
      <c r="G83" s="122"/>
      <c r="H83" s="122"/>
      <c r="I83" s="61"/>
    </row>
    <row r="84" spans="2:9" s="2" customFormat="1" ht="15" customHeight="1" x14ac:dyDescent="0.25">
      <c r="B84" s="122"/>
      <c r="C84" s="122"/>
      <c r="D84" s="122"/>
      <c r="E84" s="122"/>
      <c r="F84" s="122"/>
      <c r="G84" s="122"/>
      <c r="H84" s="122"/>
      <c r="I84" s="61"/>
    </row>
    <row r="85" spans="2:9" s="2" customFormat="1" ht="15" customHeight="1" x14ac:dyDescent="0.25">
      <c r="B85" s="122"/>
      <c r="C85" s="122"/>
      <c r="D85" s="122"/>
      <c r="E85" s="122"/>
      <c r="F85" s="122"/>
      <c r="G85" s="122"/>
      <c r="H85" s="122"/>
    </row>
    <row r="86" spans="2:9" s="2" customFormat="1" ht="15" customHeight="1" x14ac:dyDescent="0.25">
      <c r="B86" s="122"/>
      <c r="C86" s="122"/>
      <c r="D86" s="122"/>
      <c r="E86" s="122"/>
      <c r="F86" s="122"/>
      <c r="G86" s="122"/>
      <c r="H86" s="122"/>
    </row>
    <row r="87" spans="2:9" s="2" customFormat="1" ht="15" customHeight="1" x14ac:dyDescent="0.25"/>
    <row r="88" spans="2:9" ht="15" customHeight="1" x14ac:dyDescent="0.25"/>
    <row r="89" spans="2:9" ht="15" customHeight="1" x14ac:dyDescent="0.25"/>
    <row r="90" spans="2:9" ht="15" customHeight="1" x14ac:dyDescent="0.25"/>
    <row r="91" spans="2:9" ht="15" customHeight="1" x14ac:dyDescent="0.25"/>
    <row r="92" spans="2:9" ht="15" customHeight="1" x14ac:dyDescent="0.25"/>
    <row r="93" spans="2:9" ht="15" customHeight="1" x14ac:dyDescent="0.25"/>
    <row r="94" spans="2:9" ht="15" customHeight="1" x14ac:dyDescent="0.25"/>
  </sheetData>
  <sheetProtection algorithmName="SHA-1" hashValue="iW/cPD4ANKeU+ULOp7bAUGIZUNg=" saltValue="dijmb0YBdSBK5rdNY9zveA==" spinCount="100000" sheet="1" objects="1" scenarios="1" selectLockedCells="1"/>
  <protectedRanges>
    <protectedRange sqref="B23" name="Range1_1"/>
    <protectedRange sqref="F23" name="Range1_2"/>
    <protectedRange sqref="F25:F26" name="Range1_3"/>
    <protectedRange sqref="F41:F43" name="Range1_4"/>
  </protectedRanges>
  <dataConsolidate/>
  <mergeCells count="3">
    <mergeCell ref="B23:D23"/>
    <mergeCell ref="B75:H86"/>
    <mergeCell ref="G23:H23"/>
  </mergeCells>
  <conditionalFormatting sqref="G23">
    <cfRule type="cellIs" dxfId="0" priority="1" operator="equal">
      <formula>"Vælg forbrugsmåned"</formula>
    </cfRule>
  </conditionalFormatting>
  <pageMargins left="0.31496062992125984" right="0.31496062992125984" top="0" bottom="0"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39D9E6-3F55-4287-8BB5-C01F309329E6}">
          <x14:formula1>
            <xm:f>Sheet1!$D$14:$P$14</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86"/>
  <sheetViews>
    <sheetView showGridLines="0" tabSelected="1" zoomScale="90" zoomScaleNormal="90" workbookViewId="0">
      <selection activeCell="F24" sqref="F24"/>
    </sheetView>
  </sheetViews>
  <sheetFormatPr defaultColWidth="9.109375" defaultRowHeight="13.8" x14ac:dyDescent="0.25"/>
  <cols>
    <col min="1" max="1" width="5.6640625" style="2" customWidth="1"/>
    <col min="2" max="2" width="4.6640625" style="2" customWidth="1"/>
    <col min="3" max="3" width="33.6640625" style="2" customWidth="1"/>
    <col min="4" max="4" width="13.6640625" style="2" customWidth="1"/>
    <col min="5" max="5" width="8.6640625" style="2" customWidth="1"/>
    <col min="6" max="6" width="13.6640625" style="2" customWidth="1"/>
    <col min="7" max="7" width="8.6640625" style="2" customWidth="1"/>
    <col min="8" max="8" width="20.6640625" style="2" customWidth="1"/>
    <col min="9" max="9" width="9.109375" style="2"/>
    <col min="10" max="10" width="12.44140625" style="2" customWidth="1"/>
    <col min="11" max="11" width="4.33203125" style="2" customWidth="1"/>
    <col min="12" max="12" width="15.33203125" style="2" customWidth="1"/>
    <col min="13" max="13" width="4.33203125" style="2" customWidth="1"/>
    <col min="14" max="14" width="13.109375" style="2" bestFit="1" customWidth="1"/>
    <col min="15" max="15" width="4.33203125" style="2" customWidth="1"/>
    <col min="16" max="16" width="13.88671875" style="2" bestFit="1" customWidth="1"/>
    <col min="17" max="16384" width="9.109375" style="2"/>
  </cols>
  <sheetData>
    <row r="1" spans="2:8" ht="15" customHeight="1" x14ac:dyDescent="0.25">
      <c r="B1" s="1"/>
    </row>
    <row r="2" spans="2:8" ht="15" customHeight="1" x14ac:dyDescent="0.25">
      <c r="B2" s="1"/>
      <c r="G2" s="109" t="str">
        <f>Sheet1!D2</f>
        <v>Opdateret 15. december 2025</v>
      </c>
      <c r="H2" s="56"/>
    </row>
    <row r="3" spans="2:8" ht="15" customHeight="1" x14ac:dyDescent="0.25">
      <c r="B3" s="1"/>
    </row>
    <row r="4" spans="2:8" ht="15" customHeight="1" x14ac:dyDescent="0.25">
      <c r="B4" s="1"/>
    </row>
    <row r="5" spans="2:8" ht="15" customHeight="1" x14ac:dyDescent="0.25">
      <c r="B5" s="55"/>
    </row>
    <row r="6" spans="2:8" ht="15" customHeight="1" x14ac:dyDescent="0.25"/>
    <row r="7" spans="2:8" ht="15" customHeight="1" x14ac:dyDescent="0.25"/>
    <row r="8" spans="2:8" ht="15" customHeight="1" x14ac:dyDescent="0.35">
      <c r="B8" s="110" t="s">
        <v>52</v>
      </c>
    </row>
    <row r="9" spans="2:8" ht="15" customHeight="1" x14ac:dyDescent="0.25"/>
    <row r="10" spans="2:8" ht="15" customHeight="1" x14ac:dyDescent="0.25"/>
    <row r="11" spans="2:8" ht="15" customHeight="1" x14ac:dyDescent="0.25"/>
    <row r="12" spans="2:8" ht="15" customHeight="1" x14ac:dyDescent="0.25"/>
    <row r="13" spans="2:8" ht="15" customHeight="1" x14ac:dyDescent="0.25"/>
    <row r="14" spans="2:8" ht="15" customHeight="1" x14ac:dyDescent="0.25">
      <c r="B14" s="1"/>
    </row>
    <row r="15" spans="2:8" ht="15" customHeight="1" x14ac:dyDescent="0.25">
      <c r="B15" s="1"/>
    </row>
    <row r="16" spans="2:8" ht="15" customHeight="1" x14ac:dyDescent="0.25">
      <c r="B16" s="1"/>
    </row>
    <row r="17" spans="2:16" ht="15" customHeight="1" x14ac:dyDescent="0.25">
      <c r="B17" s="1"/>
    </row>
    <row r="18" spans="2:16" ht="15" customHeight="1" x14ac:dyDescent="0.25">
      <c r="B18" s="1"/>
    </row>
    <row r="19" spans="2:16" ht="15" customHeight="1" x14ac:dyDescent="0.25">
      <c r="B19" s="1"/>
    </row>
    <row r="20" spans="2:16" ht="15" customHeight="1" x14ac:dyDescent="0.25">
      <c r="B20" s="83"/>
      <c r="C20" s="111" t="s">
        <v>31</v>
      </c>
      <c r="D20" s="56"/>
      <c r="E20" s="56"/>
      <c r="F20" s="56"/>
      <c r="J20" s="47"/>
    </row>
    <row r="21" spans="2:16" ht="15" customHeight="1" x14ac:dyDescent="0.25">
      <c r="B21" s="10"/>
      <c r="F21" s="13"/>
    </row>
    <row r="22" spans="2:16" ht="15" customHeight="1" x14ac:dyDescent="0.25">
      <c r="B22" s="125" t="s">
        <v>32</v>
      </c>
      <c r="C22" s="126"/>
      <c r="D22" s="127"/>
      <c r="F22" s="84" t="s">
        <v>26</v>
      </c>
      <c r="N22" s="13"/>
    </row>
    <row r="23" spans="2:16" ht="15" customHeight="1" x14ac:dyDescent="0.25"/>
    <row r="24" spans="2:16" ht="15" customHeight="1" x14ac:dyDescent="0.25">
      <c r="B24" s="3" t="s">
        <v>17</v>
      </c>
      <c r="C24" s="4"/>
      <c r="D24" s="4"/>
      <c r="E24" s="4"/>
      <c r="F24" s="85"/>
      <c r="G24" s="65" t="str">
        <f>IF(F24&lt;D31,"Fakturabeløbet kan ikke være mindre end den samlede afgift","")</f>
        <v/>
      </c>
      <c r="N24" s="37"/>
    </row>
    <row r="25" spans="2:16" ht="15" customHeight="1" x14ac:dyDescent="0.25">
      <c r="B25" s="3" t="s">
        <v>6</v>
      </c>
      <c r="C25" s="4"/>
      <c r="D25" s="4"/>
      <c r="E25" s="4"/>
      <c r="F25" s="86"/>
      <c r="G25" s="11" t="str">
        <f>IF(F25=0,"Urealistisk lavt vandforbrug","")</f>
        <v>Urealistisk lavt vandforbrug</v>
      </c>
      <c r="N25" s="21"/>
    </row>
    <row r="26" spans="2:16" ht="15" customHeight="1" x14ac:dyDescent="0.25">
      <c r="F26" s="68"/>
      <c r="G26" s="65"/>
      <c r="N26" s="21"/>
    </row>
    <row r="27" spans="2:16" ht="15" customHeight="1" thickBot="1" x14ac:dyDescent="0.3">
      <c r="B27" s="55"/>
    </row>
    <row r="28" spans="2:16" ht="15" customHeight="1" x14ac:dyDescent="0.25">
      <c r="B28" s="91" t="s">
        <v>9</v>
      </c>
      <c r="C28" s="92"/>
      <c r="D28" s="93" t="s">
        <v>3</v>
      </c>
      <c r="E28" s="94"/>
      <c r="F28" s="93" t="s">
        <v>4</v>
      </c>
      <c r="G28" s="93"/>
      <c r="H28" s="95" t="s">
        <v>5</v>
      </c>
      <c r="J28" s="1"/>
      <c r="L28" s="14"/>
      <c r="M28" s="1"/>
      <c r="N28" s="14"/>
      <c r="O28" s="14"/>
      <c r="P28" s="14"/>
    </row>
    <row r="29" spans="2:16" ht="15" customHeight="1" x14ac:dyDescent="0.25">
      <c r="B29" s="96"/>
      <c r="C29" s="97"/>
      <c r="D29" s="98"/>
      <c r="E29" s="98"/>
      <c r="F29" s="99" t="s">
        <v>33</v>
      </c>
      <c r="G29" s="99"/>
      <c r="H29" s="100" t="s">
        <v>7</v>
      </c>
      <c r="L29" s="1"/>
      <c r="M29" s="1"/>
      <c r="N29" s="14"/>
      <c r="O29" s="14"/>
      <c r="P29" s="14"/>
    </row>
    <row r="30" spans="2:16" ht="15" customHeight="1" x14ac:dyDescent="0.25">
      <c r="B30" s="5"/>
      <c r="C30" s="1"/>
      <c r="D30" s="1"/>
      <c r="E30" s="1"/>
      <c r="F30" s="14"/>
      <c r="G30" s="14"/>
      <c r="H30" s="15"/>
      <c r="L30" s="1"/>
      <c r="M30" s="1"/>
      <c r="N30" s="14"/>
      <c r="O30" s="14"/>
      <c r="P30" s="14"/>
    </row>
    <row r="31" spans="2:16" ht="15" customHeight="1" x14ac:dyDescent="0.25">
      <c r="B31" s="5" t="s">
        <v>10</v>
      </c>
      <c r="D31" s="16">
        <f>ROUND(F25*Sheet1!C8,2)</f>
        <v>0</v>
      </c>
      <c r="E31" s="16"/>
      <c r="F31" s="16">
        <f>ROUND(F25*Sheet1!D8,2)</f>
        <v>0</v>
      </c>
      <c r="G31" s="16"/>
      <c r="H31" s="17">
        <f>+D31-F31</f>
        <v>0</v>
      </c>
      <c r="L31" s="16"/>
      <c r="M31" s="16"/>
      <c r="N31" s="16"/>
      <c r="O31" s="16"/>
      <c r="P31" s="16"/>
    </row>
    <row r="32" spans="2:16" ht="15" customHeight="1" x14ac:dyDescent="0.25">
      <c r="B32" s="5"/>
      <c r="D32" s="16"/>
      <c r="E32" s="16"/>
      <c r="F32" s="16"/>
      <c r="G32" s="16"/>
      <c r="H32" s="17"/>
      <c r="L32" s="37"/>
      <c r="M32" s="37"/>
      <c r="N32" s="37"/>
      <c r="O32" s="37"/>
      <c r="P32" s="37"/>
    </row>
    <row r="33" spans="2:16" ht="15" customHeight="1" x14ac:dyDescent="0.25">
      <c r="B33" s="5" t="s">
        <v>8</v>
      </c>
      <c r="D33" s="16">
        <f>ROUND(F24*0.2,2)</f>
        <v>0</v>
      </c>
      <c r="E33" s="16"/>
      <c r="F33" s="16">
        <f>D33</f>
        <v>0</v>
      </c>
      <c r="G33" s="16"/>
      <c r="H33" s="17">
        <f>D33-F33</f>
        <v>0</v>
      </c>
      <c r="L33" s="37"/>
      <c r="M33" s="37"/>
      <c r="N33" s="37"/>
      <c r="O33" s="37"/>
      <c r="P33" s="37"/>
    </row>
    <row r="34" spans="2:16" ht="15" customHeight="1" x14ac:dyDescent="0.25">
      <c r="B34" s="5"/>
      <c r="D34" s="16"/>
      <c r="E34" s="16"/>
      <c r="F34" s="16"/>
      <c r="G34" s="16"/>
      <c r="H34" s="17"/>
      <c r="L34" s="16"/>
      <c r="M34" s="16"/>
      <c r="N34" s="16"/>
      <c r="O34" s="16"/>
      <c r="P34" s="16"/>
    </row>
    <row r="35" spans="2:16" ht="15" customHeight="1" x14ac:dyDescent="0.25">
      <c r="B35" s="5"/>
      <c r="D35" s="62" t="s">
        <v>47</v>
      </c>
      <c r="E35" s="16"/>
      <c r="F35" s="16"/>
      <c r="G35" s="16"/>
      <c r="H35" s="17"/>
      <c r="L35" s="43"/>
      <c r="M35" s="16"/>
      <c r="N35" s="16"/>
      <c r="O35" s="16"/>
      <c r="P35" s="16"/>
    </row>
    <row r="36" spans="2:16" ht="15" customHeight="1" x14ac:dyDescent="0.25">
      <c r="B36" s="5" t="s">
        <v>23</v>
      </c>
      <c r="D36" s="16">
        <f>-SUM(D31:D33)+F24</f>
        <v>0</v>
      </c>
      <c r="E36" s="16"/>
      <c r="F36" s="16">
        <f>D36-H36</f>
        <v>0</v>
      </c>
      <c r="G36" s="16"/>
      <c r="H36" s="17">
        <f>+D36</f>
        <v>0</v>
      </c>
      <c r="L36" s="16"/>
      <c r="M36" s="16"/>
      <c r="N36" s="16"/>
      <c r="O36" s="16"/>
      <c r="P36" s="16"/>
    </row>
    <row r="37" spans="2:16" ht="15" customHeight="1" thickBot="1" x14ac:dyDescent="0.3">
      <c r="B37" s="5"/>
      <c r="D37" s="37"/>
      <c r="E37" s="37"/>
      <c r="F37" s="37"/>
      <c r="G37" s="37"/>
      <c r="H37" s="38"/>
      <c r="L37" s="37"/>
      <c r="M37" s="37"/>
      <c r="N37" s="37"/>
      <c r="O37" s="37"/>
      <c r="P37" s="37"/>
    </row>
    <row r="38" spans="2:16" ht="15" customHeight="1" thickBot="1" x14ac:dyDescent="0.3">
      <c r="B38" s="57" t="s">
        <v>16</v>
      </c>
      <c r="C38" s="58"/>
      <c r="D38" s="59">
        <f>SUM(D31:D36)</f>
        <v>0</v>
      </c>
      <c r="E38" s="59"/>
      <c r="F38" s="59">
        <f>SUM(F31:F36)</f>
        <v>0</v>
      </c>
      <c r="G38" s="59"/>
      <c r="H38" s="60">
        <f>SUM(H31:H36)</f>
        <v>0</v>
      </c>
      <c r="J38" s="48"/>
      <c r="K38"/>
      <c r="L38" s="44"/>
      <c r="M38" s="44"/>
      <c r="N38" s="44"/>
      <c r="O38" s="44"/>
      <c r="P38" s="44"/>
    </row>
    <row r="39" spans="2:16" ht="15" customHeight="1" x14ac:dyDescent="0.25">
      <c r="C39" s="1"/>
      <c r="D39" s="10"/>
      <c r="E39" s="10"/>
      <c r="F39" s="10"/>
      <c r="G39" s="10"/>
      <c r="H39" s="10"/>
      <c r="J39" s="11"/>
      <c r="K39" s="11"/>
      <c r="L39" s="18"/>
      <c r="M39" s="18"/>
      <c r="N39" s="18"/>
      <c r="O39" s="18"/>
      <c r="P39" s="18"/>
    </row>
    <row r="40" spans="2:16" ht="15" customHeight="1" thickBot="1" x14ac:dyDescent="0.3">
      <c r="B40" s="55"/>
      <c r="C40" s="1"/>
      <c r="D40" s="10"/>
      <c r="E40" s="10"/>
      <c r="F40" s="10"/>
      <c r="G40" s="10"/>
      <c r="H40" s="10"/>
      <c r="J40" s="11"/>
      <c r="K40" s="11"/>
      <c r="L40" s="18"/>
      <c r="M40" s="18"/>
      <c r="N40" s="18"/>
      <c r="O40" s="18"/>
      <c r="P40" s="18"/>
    </row>
    <row r="41" spans="2:16" ht="15" customHeight="1" x14ac:dyDescent="0.25">
      <c r="B41" s="6" t="s">
        <v>21</v>
      </c>
      <c r="C41" s="7"/>
      <c r="D41" s="19"/>
      <c r="E41" s="19"/>
      <c r="F41" s="87" t="s">
        <v>29</v>
      </c>
      <c r="G41" s="19"/>
      <c r="H41" s="39">
        <f>F38-F33</f>
        <v>0</v>
      </c>
      <c r="J41" s="1"/>
      <c r="K41" s="1"/>
      <c r="L41" s="10"/>
      <c r="M41" s="10"/>
      <c r="N41" s="46"/>
      <c r="O41" s="10"/>
      <c r="P41" s="42"/>
    </row>
    <row r="42" spans="2:16" ht="15" customHeight="1" x14ac:dyDescent="0.25">
      <c r="B42" s="12" t="s">
        <v>19</v>
      </c>
      <c r="C42" s="1"/>
      <c r="D42" s="10"/>
      <c r="E42" s="10"/>
      <c r="F42" s="88" t="s">
        <v>29</v>
      </c>
      <c r="G42" s="10"/>
      <c r="H42" s="40">
        <f>F33</f>
        <v>0</v>
      </c>
      <c r="J42" s="1"/>
      <c r="K42" s="1"/>
      <c r="L42" s="10"/>
      <c r="M42" s="10"/>
      <c r="N42" s="46"/>
      <c r="O42" s="10"/>
      <c r="P42" s="42"/>
    </row>
    <row r="43" spans="2:16" ht="15" customHeight="1" thickBot="1" x14ac:dyDescent="0.3">
      <c r="B43" s="8" t="s">
        <v>20</v>
      </c>
      <c r="C43" s="9"/>
      <c r="D43" s="20"/>
      <c r="E43" s="20"/>
      <c r="F43" s="89" t="s">
        <v>29</v>
      </c>
      <c r="G43" s="20"/>
      <c r="H43" s="41">
        <f>H38</f>
        <v>0</v>
      </c>
      <c r="J43" s="1"/>
      <c r="K43" s="1"/>
      <c r="L43" s="10"/>
      <c r="M43" s="10"/>
      <c r="N43" s="46"/>
      <c r="O43" s="10"/>
      <c r="P43" s="42"/>
    </row>
    <row r="44" spans="2:16" ht="15" customHeight="1" x14ac:dyDescent="0.25">
      <c r="B44" s="1"/>
      <c r="C44" s="1"/>
      <c r="D44" s="10"/>
      <c r="E44" s="10"/>
      <c r="F44" s="66"/>
      <c r="G44" s="10"/>
      <c r="H44" s="42"/>
      <c r="J44" s="1"/>
      <c r="K44" s="1"/>
      <c r="L44" s="10"/>
      <c r="M44" s="10"/>
      <c r="N44" s="46"/>
      <c r="O44" s="10"/>
      <c r="P44" s="42"/>
    </row>
    <row r="45" spans="2:16" ht="15" customHeight="1" x14ac:dyDescent="0.25"/>
    <row r="46" spans="2:16" ht="15" customHeight="1" x14ac:dyDescent="0.25">
      <c r="D46" s="21"/>
      <c r="E46" s="21"/>
      <c r="F46" s="21"/>
      <c r="G46" s="10"/>
      <c r="H46" s="10"/>
      <c r="J46" s="49"/>
    </row>
    <row r="47" spans="2:16" ht="15" customHeight="1" x14ac:dyDescent="0.25">
      <c r="B47" s="1"/>
      <c r="J47" s="49"/>
    </row>
    <row r="48" spans="2:16" ht="15" customHeight="1" x14ac:dyDescent="0.25">
      <c r="B48" s="1"/>
      <c r="G48" s="21"/>
      <c r="H48" s="21"/>
      <c r="J48" s="49"/>
    </row>
    <row r="49" spans="2:17" ht="15" customHeight="1" x14ac:dyDescent="0.25">
      <c r="C49" s="36"/>
      <c r="D49" s="36"/>
      <c r="E49" s="36"/>
      <c r="F49" s="36"/>
    </row>
    <row r="50" spans="2:17" customFormat="1" ht="15" customHeight="1" x14ac:dyDescent="0.25"/>
    <row r="51" spans="2:17" ht="15" customHeight="1" x14ac:dyDescent="0.25">
      <c r="B51" s="34"/>
      <c r="C51" s="34"/>
      <c r="D51" s="34"/>
      <c r="E51" s="34"/>
      <c r="F51" s="34"/>
      <c r="G51" s="36"/>
      <c r="H51" s="36"/>
    </row>
    <row r="52" spans="2:17" ht="15" customHeight="1" x14ac:dyDescent="0.25">
      <c r="B52" s="34"/>
      <c r="C52" s="34"/>
      <c r="D52" s="34"/>
      <c r="E52" s="34"/>
      <c r="F52" s="34"/>
      <c r="G52" s="36"/>
      <c r="H52" s="36"/>
    </row>
    <row r="53" spans="2:17" ht="15" customHeight="1" x14ac:dyDescent="0.25">
      <c r="B53" s="34"/>
      <c r="C53" s="34"/>
      <c r="D53" s="34"/>
      <c r="E53" s="34"/>
      <c r="F53" s="34"/>
      <c r="G53" s="36"/>
      <c r="H53" s="36"/>
    </row>
    <row r="54" spans="2:17" ht="15" customHeight="1" x14ac:dyDescent="0.25">
      <c r="G54" s="34"/>
      <c r="H54" s="34"/>
      <c r="I54" s="34"/>
    </row>
    <row r="55" spans="2:17" ht="15" customHeight="1" x14ac:dyDescent="0.25">
      <c r="I55" s="34"/>
    </row>
    <row r="56" spans="2:17" ht="15" customHeight="1" x14ac:dyDescent="0.25"/>
    <row r="57" spans="2:17" ht="15" customHeight="1" x14ac:dyDescent="0.25">
      <c r="B57" s="1"/>
    </row>
    <row r="58" spans="2:17" ht="15" customHeight="1" x14ac:dyDescent="0.25"/>
    <row r="59" spans="2:17" ht="15" customHeight="1" x14ac:dyDescent="0.25"/>
    <row r="60" spans="2:17" ht="15" customHeight="1" x14ac:dyDescent="0.25"/>
    <row r="61" spans="2:17" ht="15" customHeight="1" x14ac:dyDescent="0.25"/>
    <row r="62" spans="2:17" ht="15" customHeight="1" x14ac:dyDescent="0.25">
      <c r="Q62" s="72"/>
    </row>
    <row r="63" spans="2:17" ht="15" customHeight="1" x14ac:dyDescent="0.25">
      <c r="B63" s="112"/>
      <c r="C63" s="112"/>
      <c r="D63" s="112"/>
      <c r="E63" s="112"/>
      <c r="F63" s="112"/>
      <c r="G63" s="112"/>
      <c r="H63" s="112"/>
    </row>
    <row r="64" spans="2:17" ht="15" customHeight="1" x14ac:dyDescent="0.25">
      <c r="B64" s="113"/>
      <c r="C64" s="113"/>
      <c r="D64" s="113"/>
      <c r="E64" s="113"/>
      <c r="F64" s="113"/>
      <c r="G64" s="113"/>
      <c r="H64" s="113"/>
    </row>
    <row r="65" spans="2:9" ht="15" customHeight="1" x14ac:dyDescent="0.25"/>
    <row r="66" spans="2:9" ht="15" customHeight="1" x14ac:dyDescent="0.25"/>
    <row r="67" spans="2:9" ht="15" customHeight="1" x14ac:dyDescent="0.25">
      <c r="B67" s="22"/>
      <c r="C67"/>
      <c r="D67"/>
      <c r="E67"/>
      <c r="F67"/>
    </row>
    <row r="68" spans="2:9" ht="15" customHeight="1" x14ac:dyDescent="0.25">
      <c r="G68"/>
      <c r="H68"/>
    </row>
    <row r="69" spans="2:9" ht="15" customHeight="1" x14ac:dyDescent="0.25">
      <c r="G69"/>
      <c r="H69"/>
      <c r="I69"/>
    </row>
    <row r="70" spans="2:9" ht="15" customHeight="1" x14ac:dyDescent="0.25">
      <c r="B70" s="35"/>
      <c r="C70" s="35"/>
      <c r="D70" s="35"/>
      <c r="E70" s="35"/>
      <c r="F70" s="35"/>
    </row>
    <row r="71" spans="2:9" ht="15" customHeight="1" x14ac:dyDescent="0.25"/>
    <row r="72" spans="2:9" ht="15" customHeight="1" x14ac:dyDescent="0.25"/>
    <row r="73" spans="2:9" ht="15" customHeight="1" x14ac:dyDescent="0.25">
      <c r="B73" s="121" t="s">
        <v>30</v>
      </c>
      <c r="C73" s="121"/>
      <c r="D73" s="121"/>
      <c r="E73" s="121"/>
      <c r="F73" s="121"/>
      <c r="G73" s="121"/>
      <c r="H73" s="121"/>
      <c r="I73" s="61"/>
    </row>
    <row r="74" spans="2:9" ht="15" customHeight="1" x14ac:dyDescent="0.25">
      <c r="B74" s="121"/>
      <c r="C74" s="121"/>
      <c r="D74" s="121"/>
      <c r="E74" s="121"/>
      <c r="F74" s="121"/>
      <c r="G74" s="121"/>
      <c r="H74" s="121"/>
      <c r="I74" s="61"/>
    </row>
    <row r="75" spans="2:9" ht="15" customHeight="1" x14ac:dyDescent="0.25">
      <c r="B75" s="121"/>
      <c r="C75" s="121"/>
      <c r="D75" s="121"/>
      <c r="E75" s="121"/>
      <c r="F75" s="121"/>
      <c r="G75" s="121"/>
      <c r="H75" s="121"/>
      <c r="I75" s="61"/>
    </row>
    <row r="76" spans="2:9" ht="15" customHeight="1" x14ac:dyDescent="0.25">
      <c r="B76" s="121"/>
      <c r="C76" s="121"/>
      <c r="D76" s="121"/>
      <c r="E76" s="121"/>
      <c r="F76" s="121"/>
      <c r="G76" s="121"/>
      <c r="H76" s="121"/>
      <c r="I76" s="61"/>
    </row>
    <row r="77" spans="2:9" ht="15" customHeight="1" x14ac:dyDescent="0.25">
      <c r="B77" s="121"/>
      <c r="C77" s="121"/>
      <c r="D77" s="121"/>
      <c r="E77" s="121"/>
      <c r="F77" s="121"/>
      <c r="G77" s="121"/>
      <c r="H77" s="121"/>
      <c r="I77" s="61"/>
    </row>
    <row r="78" spans="2:9" ht="15" customHeight="1" x14ac:dyDescent="0.25">
      <c r="B78" s="121"/>
      <c r="C78" s="121"/>
      <c r="D78" s="121"/>
      <c r="E78" s="121"/>
      <c r="F78" s="121"/>
      <c r="G78" s="121"/>
      <c r="H78" s="121"/>
      <c r="I78" s="61"/>
    </row>
    <row r="79" spans="2:9" ht="15" customHeight="1" x14ac:dyDescent="0.25">
      <c r="B79" s="121"/>
      <c r="C79" s="121"/>
      <c r="D79" s="121"/>
      <c r="E79" s="121"/>
      <c r="F79" s="121"/>
      <c r="G79" s="121"/>
      <c r="H79" s="121"/>
      <c r="I79" s="61"/>
    </row>
    <row r="80" spans="2:9" ht="15" customHeight="1" x14ac:dyDescent="0.25">
      <c r="B80" s="121"/>
      <c r="C80" s="121"/>
      <c r="D80" s="121"/>
      <c r="E80" s="121"/>
      <c r="F80" s="121"/>
      <c r="G80" s="121"/>
      <c r="H80" s="121"/>
      <c r="I80" s="61"/>
    </row>
    <row r="81" spans="2:9" ht="15" customHeight="1" x14ac:dyDescent="0.25">
      <c r="B81" s="121"/>
      <c r="C81" s="121"/>
      <c r="D81" s="121"/>
      <c r="E81" s="121"/>
      <c r="F81" s="121"/>
      <c r="G81" s="121"/>
      <c r="H81" s="121"/>
      <c r="I81" s="61"/>
    </row>
    <row r="82" spans="2:9" ht="15" customHeight="1" x14ac:dyDescent="0.25">
      <c r="B82" s="121"/>
      <c r="C82" s="121"/>
      <c r="D82" s="121"/>
      <c r="E82" s="121"/>
      <c r="F82" s="121"/>
      <c r="G82" s="121"/>
      <c r="H82" s="121"/>
      <c r="I82" s="61"/>
    </row>
    <row r="83" spans="2:9" ht="15" customHeight="1" x14ac:dyDescent="0.25">
      <c r="B83" s="121"/>
      <c r="C83" s="121"/>
      <c r="D83" s="121"/>
      <c r="E83" s="121"/>
      <c r="F83" s="121"/>
      <c r="G83" s="121"/>
      <c r="H83" s="121"/>
    </row>
    <row r="84" spans="2:9" ht="15" customHeight="1" x14ac:dyDescent="0.25">
      <c r="B84" s="121"/>
      <c r="C84" s="121"/>
      <c r="D84" s="121"/>
      <c r="E84" s="121"/>
      <c r="F84" s="121"/>
      <c r="G84" s="121"/>
      <c r="H84" s="121"/>
    </row>
    <row r="85" spans="2:9" ht="15" customHeight="1" x14ac:dyDescent="0.25"/>
    <row r="86" spans="2:9" ht="15" customHeight="1" x14ac:dyDescent="0.25"/>
  </sheetData>
  <sheetProtection algorithmName="SHA-1" hashValue="/D2yP239qw0Qd8CFERxezvJipXM=" saltValue="K0nDVNWjtkf0R+VhIcRE5Q==" spinCount="100000" sheet="1" objects="1" scenarios="1" selectLockedCells="1"/>
  <protectedRanges>
    <protectedRange sqref="F41:F43" name="Range1_1"/>
    <protectedRange sqref="F22" name="Range1_2_2"/>
  </protectedRanges>
  <mergeCells count="2">
    <mergeCell ref="B22:D22"/>
    <mergeCell ref="B73:H84"/>
  </mergeCells>
  <phoneticPr fontId="3" type="noConversion"/>
  <pageMargins left="0.31496062992125984" right="0.31496062992125984" top="0" bottom="0" header="0.31496062992125984" footer="0.31496062992125984"/>
  <pageSetup paperSize="9" scale="85" orientation="portrait" r:id="rId1"/>
  <rowBreaks count="1" manualBreakCount="1">
    <brk id="8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6AD195-0EC8-46D2-9B72-839D4F2B8609}">
          <x14:formula1>
            <xm:f>Sheet1!$D$14:$P$14</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P22"/>
  <sheetViews>
    <sheetView workbookViewId="0">
      <selection activeCell="B1" sqref="B1:P1048576"/>
    </sheetView>
  </sheetViews>
  <sheetFormatPr defaultRowHeight="13.2" x14ac:dyDescent="0.25"/>
  <cols>
    <col min="1" max="1" width="10.6640625" customWidth="1"/>
    <col min="2" max="2" width="35.6640625" hidden="1" customWidth="1"/>
    <col min="3" max="3" width="6" hidden="1" customWidth="1"/>
    <col min="4" max="4" width="17.88671875" hidden="1" customWidth="1"/>
    <col min="5" max="8" width="10.6640625" hidden="1" customWidth="1"/>
    <col min="9" max="9" width="5.5546875" hidden="1" customWidth="1"/>
    <col min="10" max="10" width="10.6640625" hidden="1" customWidth="1"/>
    <col min="11" max="11" width="9.109375" hidden="1" customWidth="1"/>
    <col min="12" max="13" width="9.6640625" hidden="1" customWidth="1"/>
    <col min="14" max="16" width="9.109375" hidden="1" customWidth="1"/>
    <col min="17" max="17" width="9.109375" customWidth="1"/>
  </cols>
  <sheetData>
    <row r="2" spans="2:16" ht="15.6" x14ac:dyDescent="0.3">
      <c r="B2" s="23" t="s">
        <v>11</v>
      </c>
      <c r="D2" s="24" t="s">
        <v>51</v>
      </c>
    </row>
    <row r="3" spans="2:16" ht="13.8" thickBot="1" x14ac:dyDescent="0.3"/>
    <row r="4" spans="2:16" ht="13.95" customHeight="1" thickBot="1" x14ac:dyDescent="0.3">
      <c r="B4" s="25" t="s">
        <v>13</v>
      </c>
      <c r="C4" s="26"/>
      <c r="D4" s="27"/>
      <c r="F4" s="74"/>
      <c r="G4" s="74"/>
      <c r="H4" s="74"/>
      <c r="I4" s="74"/>
      <c r="J4" s="69"/>
      <c r="K4" s="69"/>
      <c r="L4" s="69"/>
    </row>
    <row r="5" spans="2:16" x14ac:dyDescent="0.25">
      <c r="B5" s="28" t="s">
        <v>14</v>
      </c>
      <c r="C5" s="52"/>
      <c r="D5" s="53"/>
      <c r="F5" s="74"/>
      <c r="G5" s="74"/>
      <c r="H5" s="74"/>
      <c r="I5" s="74"/>
      <c r="J5" s="69"/>
      <c r="K5" s="69"/>
      <c r="L5" s="69"/>
    </row>
    <row r="6" spans="2:16" x14ac:dyDescent="0.25">
      <c r="B6" s="28"/>
      <c r="C6" s="128">
        <v>2026</v>
      </c>
      <c r="D6" s="129"/>
      <c r="F6" s="74"/>
      <c r="G6" s="74"/>
      <c r="H6" s="74"/>
      <c r="I6" s="74"/>
      <c r="J6" s="69"/>
      <c r="K6" s="69"/>
      <c r="L6" s="69"/>
    </row>
    <row r="7" spans="2:16" x14ac:dyDescent="0.25">
      <c r="B7" s="28"/>
      <c r="C7" s="29" t="s">
        <v>2</v>
      </c>
      <c r="D7" s="30" t="s">
        <v>0</v>
      </c>
      <c r="F7" s="74"/>
      <c r="G7" s="74"/>
      <c r="H7" s="74"/>
      <c r="I7" s="74"/>
      <c r="J7" s="69"/>
      <c r="K7" s="69"/>
      <c r="L7" s="69"/>
    </row>
    <row r="8" spans="2:16" x14ac:dyDescent="0.25">
      <c r="B8" s="31" t="s">
        <v>13</v>
      </c>
      <c r="C8" s="50">
        <v>6.37</v>
      </c>
      <c r="D8" s="54">
        <f>C8</f>
        <v>6.37</v>
      </c>
      <c r="F8" s="74"/>
      <c r="G8" s="74"/>
      <c r="H8" s="74"/>
      <c r="I8" s="74"/>
      <c r="J8" s="69"/>
      <c r="K8" s="69"/>
      <c r="L8" s="69"/>
    </row>
    <row r="9" spans="2:16" x14ac:dyDescent="0.25">
      <c r="B9" s="32" t="s">
        <v>1</v>
      </c>
      <c r="C9" s="67">
        <f>SUM(C8:C8)</f>
        <v>6.37</v>
      </c>
      <c r="D9" s="70">
        <f>SUM(D8:D8)</f>
        <v>6.37</v>
      </c>
      <c r="F9" s="69"/>
      <c r="G9" s="69"/>
      <c r="H9" s="69"/>
      <c r="I9" s="69"/>
      <c r="J9" s="69"/>
      <c r="K9" s="69"/>
      <c r="L9" s="69"/>
    </row>
    <row r="10" spans="2:16" x14ac:dyDescent="0.25">
      <c r="F10" s="69"/>
      <c r="G10" s="69"/>
      <c r="H10" s="69"/>
      <c r="I10" s="71"/>
      <c r="J10" s="69"/>
      <c r="K10" s="69"/>
      <c r="L10" s="69"/>
    </row>
    <row r="11" spans="2:16" ht="13.8" thickBot="1" x14ac:dyDescent="0.3"/>
    <row r="12" spans="2:16" ht="13.8" thickBot="1" x14ac:dyDescent="0.3">
      <c r="B12" s="25" t="s">
        <v>12</v>
      </c>
      <c r="C12" s="26"/>
      <c r="D12" s="26"/>
      <c r="E12" s="26"/>
      <c r="F12" s="26"/>
      <c r="G12" s="26"/>
      <c r="H12" s="26"/>
      <c r="I12" s="26"/>
      <c r="J12" s="26"/>
      <c r="K12" s="26"/>
      <c r="L12" s="26"/>
      <c r="M12" s="26"/>
      <c r="N12" s="26"/>
      <c r="O12" s="26"/>
      <c r="P12" s="27"/>
    </row>
    <row r="13" spans="2:16" x14ac:dyDescent="0.25">
      <c r="B13" s="51" t="s">
        <v>48</v>
      </c>
      <c r="P13" s="81"/>
    </row>
    <row r="14" spans="2:16" x14ac:dyDescent="0.25">
      <c r="B14" s="28"/>
      <c r="C14" s="75">
        <v>2026</v>
      </c>
      <c r="D14" s="29" t="s">
        <v>26</v>
      </c>
      <c r="E14" s="29" t="s">
        <v>34</v>
      </c>
      <c r="F14" s="29" t="s">
        <v>35</v>
      </c>
      <c r="G14" s="29" t="s">
        <v>36</v>
      </c>
      <c r="H14" s="29" t="s">
        <v>37</v>
      </c>
      <c r="I14" s="29" t="s">
        <v>38</v>
      </c>
      <c r="J14" s="29" t="s">
        <v>39</v>
      </c>
      <c r="K14" s="29" t="s">
        <v>40</v>
      </c>
      <c r="L14" s="29" t="s">
        <v>41</v>
      </c>
      <c r="M14" s="29" t="s">
        <v>42</v>
      </c>
      <c r="N14" s="29" t="s">
        <v>43</v>
      </c>
      <c r="O14" s="29" t="s">
        <v>44</v>
      </c>
      <c r="P14" s="30" t="s">
        <v>45</v>
      </c>
    </row>
    <row r="15" spans="2:16" x14ac:dyDescent="0.25">
      <c r="B15" s="28"/>
      <c r="C15" s="29" t="s">
        <v>2</v>
      </c>
      <c r="D15" s="29"/>
      <c r="E15" s="29" t="s">
        <v>0</v>
      </c>
      <c r="F15" s="29"/>
      <c r="G15" s="29"/>
      <c r="H15" s="29"/>
      <c r="I15" s="29"/>
      <c r="J15" s="29"/>
      <c r="K15" s="29"/>
      <c r="L15" s="29"/>
      <c r="M15" s="29"/>
      <c r="N15" s="29"/>
      <c r="O15" s="29"/>
      <c r="P15" s="30"/>
    </row>
    <row r="16" spans="2:16" x14ac:dyDescent="0.25">
      <c r="B16" s="31" t="s">
        <v>49</v>
      </c>
      <c r="C16" s="33"/>
      <c r="D16" s="29"/>
      <c r="E16" s="50">
        <v>8.0000000000000002E-3</v>
      </c>
      <c r="F16" s="50">
        <v>8.0000000000000002E-3</v>
      </c>
      <c r="G16" s="50">
        <v>8.0000000000000002E-3</v>
      </c>
      <c r="H16" s="50">
        <v>8.0000000000000002E-3</v>
      </c>
      <c r="I16" s="50">
        <v>8.0000000000000002E-3</v>
      </c>
      <c r="J16" s="50">
        <v>8.0000000000000002E-3</v>
      </c>
      <c r="K16" s="50">
        <v>8.0000000000000002E-3</v>
      </c>
      <c r="L16" s="50">
        <v>8.0000000000000002E-3</v>
      </c>
      <c r="M16" s="50">
        <v>8.0000000000000002E-3</v>
      </c>
      <c r="N16" s="50">
        <v>8.0000000000000002E-3</v>
      </c>
      <c r="O16" s="50">
        <v>8.0000000000000002E-3</v>
      </c>
      <c r="P16" s="50">
        <v>8.0000000000000002E-3</v>
      </c>
    </row>
    <row r="17" spans="2:16" ht="13.8" thickBot="1" x14ac:dyDescent="0.3">
      <c r="B17" s="77" t="s">
        <v>50</v>
      </c>
      <c r="C17" s="78"/>
      <c r="D17" s="79"/>
      <c r="E17" s="80">
        <f>E16-0.004</f>
        <v>4.0000000000000001E-3</v>
      </c>
      <c r="F17" s="80">
        <f t="shared" ref="F17:P17" si="0">F16-0.004</f>
        <v>4.0000000000000001E-3</v>
      </c>
      <c r="G17" s="80">
        <f t="shared" si="0"/>
        <v>4.0000000000000001E-3</v>
      </c>
      <c r="H17" s="80">
        <f t="shared" si="0"/>
        <v>4.0000000000000001E-3</v>
      </c>
      <c r="I17" s="80">
        <f t="shared" si="0"/>
        <v>4.0000000000000001E-3</v>
      </c>
      <c r="J17" s="80">
        <f t="shared" si="0"/>
        <v>4.0000000000000001E-3</v>
      </c>
      <c r="K17" s="80">
        <f t="shared" si="0"/>
        <v>4.0000000000000001E-3</v>
      </c>
      <c r="L17" s="80">
        <f t="shared" si="0"/>
        <v>4.0000000000000001E-3</v>
      </c>
      <c r="M17" s="80">
        <f t="shared" si="0"/>
        <v>4.0000000000000001E-3</v>
      </c>
      <c r="N17" s="80">
        <f t="shared" si="0"/>
        <v>4.0000000000000001E-3</v>
      </c>
      <c r="O17" s="80">
        <f t="shared" si="0"/>
        <v>4.0000000000000001E-3</v>
      </c>
      <c r="P17" s="90">
        <f t="shared" si="0"/>
        <v>4.0000000000000001E-3</v>
      </c>
    </row>
    <row r="22" spans="2:16" x14ac:dyDescent="0.25">
      <c r="N22" s="82"/>
    </row>
  </sheetData>
  <sheetProtection algorithmName="SHA-1" hashValue="KbxSt8fWHzNP32UGzg4C1GgRKcM=" saltValue="3tMl5I2Szr6S5K/fsdCi4Q==" spinCount="100000" sheet="1" selectLockedCells="1" selectUnlockedCells="1"/>
  <mergeCells count="1">
    <mergeCell ref="C6:D6"/>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6a1c64-ed54-4eec-91a0-05b5d1c4c9ca">
      <Terms xmlns="http://schemas.microsoft.com/office/infopath/2007/PartnerControls"/>
    </lcf76f155ced4ddcb4097134ff3c332f>
    <TaxCatchAll xmlns="7a634be5-b7c0-4dbe-b2e7-8e47e94efe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E788C8646182A4BBE999A2CBC99D07D" ma:contentTypeVersion="14" ma:contentTypeDescription="Opret et nyt dokument." ma:contentTypeScope="" ma:versionID="ea1f56feb7a87310ad2e252e56b3991b">
  <xsd:schema xmlns:xsd="http://www.w3.org/2001/XMLSchema" xmlns:xs="http://www.w3.org/2001/XMLSchema" xmlns:p="http://schemas.microsoft.com/office/2006/metadata/properties" xmlns:ns2="3c6a1c64-ed54-4eec-91a0-05b5d1c4c9ca" xmlns:ns3="7a634be5-b7c0-4dbe-b2e7-8e47e94efec9" targetNamespace="http://schemas.microsoft.com/office/2006/metadata/properties" ma:root="true" ma:fieldsID="8e79f43b982fa934ae9eb025ec582e89" ns2:_="" ns3:_="">
    <xsd:import namespace="3c6a1c64-ed54-4eec-91a0-05b5d1c4c9ca"/>
    <xsd:import namespace="7a634be5-b7c0-4dbe-b2e7-8e47e94efe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6a1c64-ed54-4eec-91a0-05b5d1c4c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34be5-b7c0-4dbe-b2e7-8e47e94efec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fc1b51-2883-4c84-9549-e8bc383fdb01}" ma:internalName="TaxCatchAll" ma:showField="CatchAllData" ma:web="7a634be5-b7c0-4dbe-b2e7-8e47e94ef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datasnipper xmlns="http://datasnipper" included="true" dataSnipperSheetDeleted="false" guid="c20a0d43-4ad4-418f-9674-5b3638ddbdd1" revision="3"/>
</file>

<file path=customXml/itemProps1.xml><?xml version="1.0" encoding="utf-8"?>
<ds:datastoreItem xmlns:ds="http://schemas.openxmlformats.org/officeDocument/2006/customXml" ds:itemID="{99C3A289-4E05-43B1-A619-140E176C4C91}">
  <ds:schemaRefs>
    <ds:schemaRef ds:uri="http://schemas.microsoft.com/office/2006/metadata/properties"/>
    <ds:schemaRef ds:uri="http://schemas.microsoft.com/office/infopath/2007/PartnerControls"/>
    <ds:schemaRef ds:uri="3c6a1c64-ed54-4eec-91a0-05b5d1c4c9ca"/>
    <ds:schemaRef ds:uri="7a634be5-b7c0-4dbe-b2e7-8e47e94efec9"/>
  </ds:schemaRefs>
</ds:datastoreItem>
</file>

<file path=customXml/itemProps2.xml><?xml version="1.0" encoding="utf-8"?>
<ds:datastoreItem xmlns:ds="http://schemas.openxmlformats.org/officeDocument/2006/customXml" ds:itemID="{4442E176-81BC-415B-A252-0DF13B38BC51}">
  <ds:schemaRefs>
    <ds:schemaRef ds:uri="http://schemas.microsoft.com/sharepoint/v3/contenttype/forms"/>
  </ds:schemaRefs>
</ds:datastoreItem>
</file>

<file path=customXml/itemProps3.xml><?xml version="1.0" encoding="utf-8"?>
<ds:datastoreItem xmlns:ds="http://schemas.openxmlformats.org/officeDocument/2006/customXml" ds:itemID="{1E59E4E9-7894-44E8-9EB1-9D849B545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6a1c64-ed54-4eec-91a0-05b5d1c4c9ca"/>
    <ds:schemaRef ds:uri="7a634be5-b7c0-4dbe-b2e7-8e47e94ef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604829-2215-4843-B017-E99A237B8E46}">
  <ds:schemaRefs>
    <ds:schemaRef ds:uri="http://datasnipp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Elafgift</vt:lpstr>
      <vt:lpstr>Vandafgift</vt:lpstr>
      <vt:lpstr>Sheet1</vt:lpstr>
      <vt:lpstr>Elafgift!Print_Area</vt:lpstr>
      <vt:lpstr>Vandafgift!Print_Area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Fie Schmidt</dc:creator>
  <cp:lastModifiedBy>Christina Bisgaard Fast (DK)</cp:lastModifiedBy>
  <cp:lastPrinted>2023-01-06T07:08:33Z</cp:lastPrinted>
  <dcterms:created xsi:type="dcterms:W3CDTF">2012-04-18T10:45:07Z</dcterms:created>
  <dcterms:modified xsi:type="dcterms:W3CDTF">2026-01-05T15:00:38Z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wC Document Node Id">
    <vt:lpwstr>22956423</vt:lpwstr>
  </property>
  <property fmtid="{D5CDD505-2E9C-101B-9397-08002B2CF9AE}" pid="3" name="PwC Version Number">
    <vt:lpwstr>5</vt:lpwstr>
  </property>
  <property fmtid="{D5CDD505-2E9C-101B-9397-08002B2CF9AE}" pid="4" name="MSIP_Label_b0c09810-65f4-4310-9cf4-19edb1aba362_Enabled">
    <vt:lpwstr>true</vt:lpwstr>
  </property>
  <property fmtid="{D5CDD505-2E9C-101B-9397-08002B2CF9AE}" pid="5" name="MSIP_Label_b0c09810-65f4-4310-9cf4-19edb1aba362_SetDate">
    <vt:lpwstr>2024-12-05T10:58:31Z</vt:lpwstr>
  </property>
  <property fmtid="{D5CDD505-2E9C-101B-9397-08002B2CF9AE}" pid="6" name="MSIP_Label_b0c09810-65f4-4310-9cf4-19edb1aba362_Method">
    <vt:lpwstr>Standard</vt:lpwstr>
  </property>
  <property fmtid="{D5CDD505-2E9C-101B-9397-08002B2CF9AE}" pid="7" name="MSIP_Label_b0c09810-65f4-4310-9cf4-19edb1aba362_Name">
    <vt:lpwstr>Internal - Open Access</vt:lpwstr>
  </property>
  <property fmtid="{D5CDD505-2E9C-101B-9397-08002B2CF9AE}" pid="8" name="MSIP_Label_b0c09810-65f4-4310-9cf4-19edb1aba362_SiteId">
    <vt:lpwstr>513294a0-3e20-41b2-a970-6d30bf1546fa</vt:lpwstr>
  </property>
  <property fmtid="{D5CDD505-2E9C-101B-9397-08002B2CF9AE}" pid="9" name="MSIP_Label_b0c09810-65f4-4310-9cf4-19edb1aba362_ActionId">
    <vt:lpwstr>15bab760-34dc-4d7a-a5ad-ec17fbe2da4c</vt:lpwstr>
  </property>
  <property fmtid="{D5CDD505-2E9C-101B-9397-08002B2CF9AE}" pid="10" name="MSIP_Label_b0c09810-65f4-4310-9cf4-19edb1aba362_ContentBits">
    <vt:lpwstr>0</vt:lpwstr>
  </property>
  <property fmtid="{D5CDD505-2E9C-101B-9397-08002B2CF9AE}" pid="11" name="ContentTypeId">
    <vt:lpwstr>0x010100FE788C8646182A4BBE999A2CBC99D07D</vt:lpwstr>
  </property>
</Properties>
</file>